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28755" windowHeight="12600" tabRatio="608" activeTab="1"/>
  </bookViews>
  <sheets>
    <sheet name="Terzi d'ottava" sheetId="1" r:id="rId1"/>
    <sheet name="Correzione" sheetId="5" r:id="rId2"/>
    <sheet name="Foglio3" sheetId="3" r:id="rId3"/>
  </sheets>
  <calcPr calcId="125725"/>
</workbook>
</file>

<file path=xl/calcChain.xml><?xml version="1.0" encoding="utf-8"?>
<calcChain xmlns="http://schemas.openxmlformats.org/spreadsheetml/2006/main">
  <c r="D2" i="5"/>
  <c r="F2"/>
  <c r="K2"/>
  <c r="M2"/>
  <c r="C3"/>
  <c r="D3"/>
  <c r="F3"/>
  <c r="H3"/>
  <c r="J3"/>
  <c r="K3"/>
  <c r="L2" s="1"/>
  <c r="M3"/>
  <c r="N3"/>
  <c r="A4"/>
  <c r="C4"/>
  <c r="D4"/>
  <c r="F4"/>
  <c r="H4"/>
  <c r="J4"/>
  <c r="K4"/>
  <c r="M4"/>
  <c r="N4"/>
  <c r="A5"/>
  <c r="C5"/>
  <c r="D5"/>
  <c r="F5"/>
  <c r="H5"/>
  <c r="J5"/>
  <c r="K5"/>
  <c r="M5"/>
  <c r="N5"/>
  <c r="A6"/>
  <c r="C6"/>
  <c r="D6"/>
  <c r="F6"/>
  <c r="H6"/>
  <c r="J6"/>
  <c r="K6"/>
  <c r="M6"/>
  <c r="N6"/>
  <c r="A7"/>
  <c r="C7"/>
  <c r="D7"/>
  <c r="F7"/>
  <c r="H7"/>
  <c r="J7"/>
  <c r="K7"/>
  <c r="M7"/>
  <c r="N7"/>
  <c r="A8"/>
  <c r="C8"/>
  <c r="D8"/>
  <c r="F8"/>
  <c r="H8"/>
  <c r="J8"/>
  <c r="K8"/>
  <c r="M8"/>
  <c r="N8"/>
  <c r="A9"/>
  <c r="C9"/>
  <c r="D9"/>
  <c r="F9"/>
  <c r="H9"/>
  <c r="J9"/>
  <c r="K9"/>
  <c r="M9"/>
  <c r="N9"/>
  <c r="A10"/>
  <c r="C10"/>
  <c r="D10"/>
  <c r="F10"/>
  <c r="H10"/>
  <c r="J10"/>
  <c r="K10"/>
  <c r="M10"/>
  <c r="N10"/>
  <c r="A11"/>
  <c r="C11"/>
  <c r="D11"/>
  <c r="F11"/>
  <c r="H11"/>
  <c r="J11"/>
  <c r="K11"/>
  <c r="L5" s="1"/>
  <c r="M11"/>
  <c r="N11"/>
  <c r="A12"/>
  <c r="C12"/>
  <c r="D12"/>
  <c r="F12"/>
  <c r="H12"/>
  <c r="J12"/>
  <c r="K12"/>
  <c r="M12"/>
  <c r="N12"/>
  <c r="A13"/>
  <c r="C13"/>
  <c r="D13"/>
  <c r="F13"/>
  <c r="H13"/>
  <c r="J13"/>
  <c r="K13"/>
  <c r="M13"/>
  <c r="N13"/>
  <c r="A14"/>
  <c r="C14"/>
  <c r="D14"/>
  <c r="F14"/>
  <c r="H14"/>
  <c r="J14"/>
  <c r="K14"/>
  <c r="M14"/>
  <c r="N14"/>
  <c r="A15"/>
  <c r="C15"/>
  <c r="D15"/>
  <c r="F15"/>
  <c r="H15"/>
  <c r="J15"/>
  <c r="K15"/>
  <c r="M15"/>
  <c r="N15"/>
  <c r="A16"/>
  <c r="C16"/>
  <c r="D16"/>
  <c r="F16"/>
  <c r="H16"/>
  <c r="J16"/>
  <c r="K16"/>
  <c r="L7" s="1"/>
  <c r="M16"/>
  <c r="N16"/>
  <c r="A17"/>
  <c r="C17"/>
  <c r="D17"/>
  <c r="F17"/>
  <c r="H17"/>
  <c r="J17"/>
  <c r="K17"/>
  <c r="M17"/>
  <c r="N17"/>
  <c r="A18"/>
  <c r="C18"/>
  <c r="D18"/>
  <c r="F18"/>
  <c r="H18"/>
  <c r="J18"/>
  <c r="K18"/>
  <c r="L9" s="1"/>
  <c r="M18"/>
  <c r="N18"/>
  <c r="A19"/>
  <c r="C19"/>
  <c r="D19"/>
  <c r="F19"/>
  <c r="H19"/>
  <c r="J19"/>
  <c r="K19"/>
  <c r="L8" s="1"/>
  <c r="M19"/>
  <c r="N19"/>
  <c r="A20"/>
  <c r="C20"/>
  <c r="D20"/>
  <c r="F20"/>
  <c r="H20"/>
  <c r="J20"/>
  <c r="N20" s="1"/>
  <c r="K20"/>
  <c r="M20"/>
  <c r="A21"/>
  <c r="C21"/>
  <c r="D21"/>
  <c r="F21"/>
  <c r="H21"/>
  <c r="J21"/>
  <c r="K21"/>
  <c r="L11" s="1"/>
  <c r="L21"/>
  <c r="M21"/>
  <c r="N21"/>
  <c r="A22"/>
  <c r="C22"/>
  <c r="D22"/>
  <c r="F22"/>
  <c r="H22"/>
  <c r="J22"/>
  <c r="N22" s="1"/>
  <c r="K22"/>
  <c r="L22"/>
  <c r="M22"/>
  <c r="A23"/>
  <c r="C23"/>
  <c r="D23"/>
  <c r="F23"/>
  <c r="H23"/>
  <c r="J23"/>
  <c r="N23" s="1"/>
  <c r="K23"/>
  <c r="L23"/>
  <c r="M23"/>
  <c r="A24"/>
  <c r="A25" s="1"/>
  <c r="A26" s="1"/>
  <c r="A27" s="1"/>
  <c r="A28" s="1"/>
  <c r="A29" s="1"/>
  <c r="A30" s="1"/>
  <c r="A31" s="1"/>
  <c r="A32" s="1"/>
  <c r="A33" s="1"/>
  <c r="C24"/>
  <c r="D24"/>
  <c r="F24"/>
  <c r="H24"/>
  <c r="J24"/>
  <c r="K24"/>
  <c r="L24"/>
  <c r="M24"/>
  <c r="N24"/>
  <c r="C25"/>
  <c r="N25" s="1"/>
  <c r="D25"/>
  <c r="F25"/>
  <c r="H25"/>
  <c r="J25"/>
  <c r="K25"/>
  <c r="L13" s="1"/>
  <c r="L25"/>
  <c r="M25"/>
  <c r="C26"/>
  <c r="D26"/>
  <c r="F26"/>
  <c r="H26"/>
  <c r="J26"/>
  <c r="N26" s="1"/>
  <c r="K26"/>
  <c r="L26"/>
  <c r="M26"/>
  <c r="C27"/>
  <c r="D27"/>
  <c r="F27"/>
  <c r="H27"/>
  <c r="J27"/>
  <c r="N27" s="1"/>
  <c r="K27"/>
  <c r="L15" s="1"/>
  <c r="L27"/>
  <c r="M27"/>
  <c r="C28"/>
  <c r="D28"/>
  <c r="F28"/>
  <c r="H28"/>
  <c r="J28"/>
  <c r="N28" s="1"/>
  <c r="K28"/>
  <c r="L28"/>
  <c r="M28"/>
  <c r="C29"/>
  <c r="D29"/>
  <c r="F29"/>
  <c r="H29"/>
  <c r="J29"/>
  <c r="N29" s="1"/>
  <c r="K29"/>
  <c r="L17" s="1"/>
  <c r="L29"/>
  <c r="M29"/>
  <c r="C30"/>
  <c r="N30" s="1"/>
  <c r="D30"/>
  <c r="F30"/>
  <c r="H30"/>
  <c r="J30"/>
  <c r="K30"/>
  <c r="L30"/>
  <c r="M30"/>
  <c r="C31"/>
  <c r="D31"/>
  <c r="F31"/>
  <c r="H31"/>
  <c r="J31"/>
  <c r="N31" s="1"/>
  <c r="K31"/>
  <c r="L18" s="1"/>
  <c r="L31"/>
  <c r="M31"/>
  <c r="C32"/>
  <c r="D32"/>
  <c r="F32"/>
  <c r="H32"/>
  <c r="J32"/>
  <c r="K32"/>
  <c r="L32"/>
  <c r="M32"/>
  <c r="N32"/>
  <c r="C33"/>
  <c r="D33"/>
  <c r="F33"/>
  <c r="H33"/>
  <c r="J33"/>
  <c r="N33" s="1"/>
  <c r="K33"/>
  <c r="L20" s="1"/>
  <c r="L33"/>
  <c r="M33"/>
  <c r="C34"/>
  <c r="D34"/>
  <c r="F34"/>
  <c r="H34"/>
  <c r="J34"/>
  <c r="K34"/>
  <c r="M34"/>
  <c r="L19" l="1"/>
  <c r="L34"/>
  <c r="L16"/>
  <c r="L14"/>
  <c r="L12"/>
  <c r="L10"/>
  <c r="L6"/>
  <c r="L4"/>
  <c r="L3"/>
  <c r="H33" i="1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H9"/>
  <c r="H6"/>
  <c r="H5"/>
  <c r="H4"/>
  <c r="H3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E5"/>
  <c r="E4"/>
  <c r="E3"/>
  <c r="G34"/>
  <c r="C34"/>
  <c r="C33"/>
  <c r="C32"/>
  <c r="C31"/>
  <c r="C30"/>
  <c r="C29"/>
  <c r="C28"/>
  <c r="C27"/>
  <c r="C26"/>
  <c r="C25"/>
  <c r="C24"/>
  <c r="C23"/>
  <c r="C22"/>
  <c r="C21"/>
  <c r="C20"/>
  <c r="C19"/>
  <c r="C18"/>
  <c r="C17"/>
  <c r="C16"/>
  <c r="C15"/>
  <c r="C14"/>
  <c r="C13"/>
  <c r="C12"/>
  <c r="C11"/>
  <c r="C10"/>
  <c r="C9"/>
  <c r="C8"/>
  <c r="C7"/>
  <c r="C6"/>
  <c r="C5"/>
  <c r="C4"/>
  <c r="C3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H8" s="1"/>
  <c r="G6"/>
  <c r="G5"/>
  <c r="G4"/>
  <c r="G3"/>
  <c r="G7"/>
  <c r="H7" s="1"/>
  <c r="A4"/>
  <c r="A5" s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</calcChain>
</file>

<file path=xl/sharedStrings.xml><?xml version="1.0" encoding="utf-8"?>
<sst xmlns="http://schemas.openxmlformats.org/spreadsheetml/2006/main" count="34" uniqueCount="20">
  <si>
    <t>Highpass 10</t>
  </si>
  <si>
    <t>Band</t>
  </si>
  <si>
    <t>Freq C</t>
  </si>
  <si>
    <t>Q</t>
  </si>
  <si>
    <t>Gain</t>
  </si>
  <si>
    <t xml:space="preserve"> </t>
  </si>
  <si>
    <t>NOTA</t>
  </si>
  <si>
    <t>E' il valore di Q che consente un ovrlapping del 50%</t>
  </si>
  <si>
    <t>E' il valore di Q che consente un ovrlapping del 100%</t>
  </si>
  <si>
    <t>E' il valore di Q che consente un ovrlapping del 25%</t>
  </si>
  <si>
    <t>L'effetto di HighPass 10 è molto più dolce e graduale rappresntandolo su scala logaritmica come dovrebbe</t>
  </si>
  <si>
    <t>per comodità non sono rappresentati  i terzi intermedi (12,5 e 16Hz)</t>
  </si>
  <si>
    <t>Lowpass 22000</t>
  </si>
  <si>
    <t>Flat</t>
  </si>
  <si>
    <t>Mesured</t>
  </si>
  <si>
    <t>Shifted</t>
  </si>
  <si>
    <t>Filter</t>
  </si>
  <si>
    <t>Prdicted Flat</t>
  </si>
  <si>
    <t>Predicted</t>
  </si>
  <si>
    <t>Commands</t>
  </si>
</sst>
</file>

<file path=xl/styles.xml><?xml version="1.0" encoding="utf-8"?>
<styleSheet xmlns="http://schemas.openxmlformats.org/spreadsheetml/2006/main">
  <numFmts count="2">
    <numFmt numFmtId="43" formatCode="_-* #,##0.00\ _€_-;\-* #,##0.00\ _€_-;_-* &quot;-&quot;??\ _€_-;_-@_-"/>
    <numFmt numFmtId="164" formatCode="_-* #,##0.000\ _€_-;\-* #,##0.000\ _€_-;_-* &quot;-&quot;??\ _€_-;_-@_-"/>
  </numFmts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EFF4AC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25">
    <xf numFmtId="0" fontId="0" fillId="0" borderId="0" xfId="0"/>
    <xf numFmtId="0" fontId="1" fillId="0" borderId="0" xfId="0" applyFont="1"/>
    <xf numFmtId="0" fontId="1" fillId="2" borderId="0" xfId="0" applyFont="1" applyFill="1" applyProtection="1"/>
    <xf numFmtId="43" fontId="1" fillId="2" borderId="0" xfId="1" applyFont="1" applyFill="1" applyProtection="1"/>
    <xf numFmtId="164" fontId="1" fillId="2" borderId="0" xfId="1" applyNumberFormat="1" applyFont="1" applyFill="1" applyProtection="1"/>
    <xf numFmtId="43" fontId="1" fillId="2" borderId="0" xfId="1" applyFont="1" applyFill="1"/>
    <xf numFmtId="0" fontId="1" fillId="2" borderId="0" xfId="0" applyFont="1" applyFill="1"/>
    <xf numFmtId="0" fontId="1" fillId="3" borderId="0" xfId="0" applyFont="1" applyFill="1"/>
    <xf numFmtId="0" fontId="0" fillId="2" borderId="0" xfId="0" applyFill="1" applyProtection="1"/>
    <xf numFmtId="43" fontId="0" fillId="2" borderId="0" xfId="1" applyFont="1" applyFill="1" applyProtection="1"/>
    <xf numFmtId="164" fontId="0" fillId="2" borderId="0" xfId="1" applyNumberFormat="1" applyFont="1" applyFill="1" applyProtection="1"/>
    <xf numFmtId="43" fontId="0" fillId="2" borderId="0" xfId="1" applyFont="1" applyFill="1"/>
    <xf numFmtId="43" fontId="0" fillId="2" borderId="0" xfId="0" applyNumberFormat="1" applyFill="1"/>
    <xf numFmtId="43" fontId="0" fillId="4" borderId="0" xfId="1" applyFont="1" applyFill="1"/>
    <xf numFmtId="0" fontId="0" fillId="3" borderId="0" xfId="0" applyFill="1"/>
    <xf numFmtId="0" fontId="0" fillId="5" borderId="0" xfId="0" applyFill="1" applyProtection="1">
      <protection locked="0"/>
    </xf>
    <xf numFmtId="43" fontId="0" fillId="6" borderId="0" xfId="1" applyFont="1" applyFill="1" applyProtection="1">
      <protection locked="0"/>
    </xf>
    <xf numFmtId="0" fontId="1" fillId="0" borderId="0" xfId="0" applyFont="1" applyProtection="1"/>
    <xf numFmtId="0" fontId="0" fillId="0" borderId="0" xfId="0" applyProtection="1"/>
    <xf numFmtId="43" fontId="0" fillId="0" borderId="0" xfId="1" applyFont="1" applyProtection="1"/>
    <xf numFmtId="164" fontId="0" fillId="0" borderId="0" xfId="1" applyNumberFormat="1" applyFont="1" applyProtection="1"/>
    <xf numFmtId="43" fontId="0" fillId="0" borderId="0" xfId="1" applyFont="1"/>
    <xf numFmtId="164" fontId="1" fillId="0" borderId="0" xfId="1" applyNumberFormat="1" applyFont="1" applyProtection="1"/>
    <xf numFmtId="43" fontId="1" fillId="0" borderId="0" xfId="1" applyFont="1" applyProtection="1"/>
    <xf numFmtId="43" fontId="1" fillId="0" borderId="0" xfId="1" applyFont="1"/>
  </cellXfs>
  <cellStyles count="2">
    <cellStyle name="Migliaia" xfId="1" builtinId="3"/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layout/>
    </c:title>
    <c:plotArea>
      <c:layout>
        <c:manualLayout>
          <c:layoutTarget val="inner"/>
          <c:xMode val="edge"/>
          <c:yMode val="edge"/>
          <c:x val="8.7568230305318559E-2"/>
          <c:y val="0.18863063413369624"/>
          <c:w val="0.90336335486154107"/>
          <c:h val="0.62836030912802554"/>
        </c:manualLayout>
      </c:layout>
      <c:lineChart>
        <c:grouping val="standard"/>
        <c:ser>
          <c:idx val="0"/>
          <c:order val="0"/>
          <c:tx>
            <c:strRef>
              <c:f>'Terzi d''ottava'!$F$1</c:f>
              <c:strCache>
                <c:ptCount val="1"/>
                <c:pt idx="0">
                  <c:v>Gain</c:v>
                </c:pt>
              </c:strCache>
            </c:strRef>
          </c:tx>
          <c:marker>
            <c:symbol val="none"/>
          </c:marker>
          <c:cat>
            <c:numRef>
              <c:f>'Terzi d''ottava'!$B$2:$B$34</c:f>
              <c:numCache>
                <c:formatCode>General</c:formatCode>
                <c:ptCount val="33"/>
                <c:pt idx="0">
                  <c:v>10</c:v>
                </c:pt>
                <c:pt idx="1">
                  <c:v>20</c:v>
                </c:pt>
                <c:pt idx="2">
                  <c:v>25</c:v>
                </c:pt>
                <c:pt idx="3">
                  <c:v>31.5</c:v>
                </c:pt>
                <c:pt idx="4">
                  <c:v>40</c:v>
                </c:pt>
                <c:pt idx="5">
                  <c:v>50</c:v>
                </c:pt>
                <c:pt idx="6">
                  <c:v>63</c:v>
                </c:pt>
                <c:pt idx="7">
                  <c:v>80</c:v>
                </c:pt>
                <c:pt idx="8">
                  <c:v>100</c:v>
                </c:pt>
                <c:pt idx="9">
                  <c:v>125</c:v>
                </c:pt>
                <c:pt idx="10">
                  <c:v>160</c:v>
                </c:pt>
                <c:pt idx="11">
                  <c:v>200</c:v>
                </c:pt>
                <c:pt idx="12">
                  <c:v>250</c:v>
                </c:pt>
                <c:pt idx="13">
                  <c:v>315</c:v>
                </c:pt>
                <c:pt idx="14">
                  <c:v>400</c:v>
                </c:pt>
                <c:pt idx="15">
                  <c:v>500</c:v>
                </c:pt>
                <c:pt idx="16">
                  <c:v>630</c:v>
                </c:pt>
                <c:pt idx="17">
                  <c:v>800</c:v>
                </c:pt>
                <c:pt idx="18">
                  <c:v>1000</c:v>
                </c:pt>
                <c:pt idx="19">
                  <c:v>1250</c:v>
                </c:pt>
                <c:pt idx="20">
                  <c:v>1600</c:v>
                </c:pt>
                <c:pt idx="21">
                  <c:v>2000</c:v>
                </c:pt>
                <c:pt idx="22">
                  <c:v>2500</c:v>
                </c:pt>
                <c:pt idx="23">
                  <c:v>3150</c:v>
                </c:pt>
                <c:pt idx="24">
                  <c:v>4000</c:v>
                </c:pt>
                <c:pt idx="25">
                  <c:v>5000</c:v>
                </c:pt>
                <c:pt idx="26">
                  <c:v>6300</c:v>
                </c:pt>
                <c:pt idx="27">
                  <c:v>8000</c:v>
                </c:pt>
                <c:pt idx="28">
                  <c:v>10000</c:v>
                </c:pt>
                <c:pt idx="29">
                  <c:v>12500</c:v>
                </c:pt>
                <c:pt idx="30">
                  <c:v>16000</c:v>
                </c:pt>
                <c:pt idx="31">
                  <c:v>20000</c:v>
                </c:pt>
                <c:pt idx="32">
                  <c:v>22000</c:v>
                </c:pt>
              </c:numCache>
            </c:numRef>
          </c:cat>
          <c:val>
            <c:numRef>
              <c:f>'Terzi d''ottava'!$F$2:$F$34</c:f>
              <c:numCache>
                <c:formatCode>General</c:formatCode>
                <c:ptCount val="33"/>
                <c:pt idx="0">
                  <c:v>-6</c:v>
                </c:pt>
                <c:pt idx="1">
                  <c:v>-0.5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-1</c:v>
                </c:pt>
                <c:pt idx="7">
                  <c:v>-1.3</c:v>
                </c:pt>
                <c:pt idx="8">
                  <c:v>-1.6</c:v>
                </c:pt>
                <c:pt idx="9">
                  <c:v>-2</c:v>
                </c:pt>
                <c:pt idx="10">
                  <c:v>-2.2000000000000002</c:v>
                </c:pt>
                <c:pt idx="11">
                  <c:v>-2.4</c:v>
                </c:pt>
                <c:pt idx="12">
                  <c:v>-2.5</c:v>
                </c:pt>
                <c:pt idx="13">
                  <c:v>-2.5</c:v>
                </c:pt>
                <c:pt idx="14">
                  <c:v>-2.5</c:v>
                </c:pt>
                <c:pt idx="15">
                  <c:v>-2.5</c:v>
                </c:pt>
                <c:pt idx="16">
                  <c:v>-2.7</c:v>
                </c:pt>
                <c:pt idx="17">
                  <c:v>-2.8</c:v>
                </c:pt>
                <c:pt idx="18">
                  <c:v>-3</c:v>
                </c:pt>
                <c:pt idx="19">
                  <c:v>-3</c:v>
                </c:pt>
                <c:pt idx="20">
                  <c:v>-3</c:v>
                </c:pt>
                <c:pt idx="21">
                  <c:v>-3</c:v>
                </c:pt>
                <c:pt idx="22">
                  <c:v>-3.5</c:v>
                </c:pt>
                <c:pt idx="23">
                  <c:v>-4</c:v>
                </c:pt>
                <c:pt idx="24">
                  <c:v>-4</c:v>
                </c:pt>
                <c:pt idx="25">
                  <c:v>-4</c:v>
                </c:pt>
                <c:pt idx="26">
                  <c:v>-4</c:v>
                </c:pt>
                <c:pt idx="27">
                  <c:v>-3.5</c:v>
                </c:pt>
                <c:pt idx="28">
                  <c:v>-3</c:v>
                </c:pt>
                <c:pt idx="29">
                  <c:v>-2</c:v>
                </c:pt>
                <c:pt idx="30">
                  <c:v>-1</c:v>
                </c:pt>
                <c:pt idx="31">
                  <c:v>-1</c:v>
                </c:pt>
                <c:pt idx="32">
                  <c:v>-6</c:v>
                </c:pt>
              </c:numCache>
            </c:numRef>
          </c:val>
          <c:smooth val="1"/>
        </c:ser>
        <c:marker val="1"/>
        <c:axId val="191418752"/>
        <c:axId val="191420288"/>
      </c:lineChart>
      <c:catAx>
        <c:axId val="191418752"/>
        <c:scaling>
          <c:orientation val="minMax"/>
        </c:scaling>
        <c:axPos val="b"/>
        <c:majorGridlines/>
        <c:numFmt formatCode="General" sourceLinked="1"/>
        <c:tickLblPos val="nextTo"/>
        <c:crossAx val="191420288"/>
        <c:crossesAt val="-60"/>
        <c:auto val="1"/>
        <c:lblAlgn val="ctr"/>
        <c:lblOffset val="100"/>
      </c:catAx>
      <c:valAx>
        <c:axId val="191420288"/>
        <c:scaling>
          <c:orientation val="minMax"/>
          <c:max val="6"/>
          <c:min val="-6"/>
        </c:scaling>
        <c:axPos val="l"/>
        <c:majorGridlines/>
        <c:numFmt formatCode="General" sourceLinked="1"/>
        <c:tickLblPos val="nextTo"/>
        <c:crossAx val="191418752"/>
        <c:crosses val="autoZero"/>
        <c:crossBetween val="between"/>
      </c:valAx>
    </c:plotArea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plotArea>
      <c:layout>
        <c:manualLayout>
          <c:layoutTarget val="inner"/>
          <c:xMode val="edge"/>
          <c:yMode val="edge"/>
          <c:x val="8.7568230305318559E-2"/>
          <c:y val="0.18863063413369624"/>
          <c:w val="0.90336335486154085"/>
          <c:h val="0.62836030912802554"/>
        </c:manualLayout>
      </c:layout>
      <c:lineChart>
        <c:grouping val="standard"/>
        <c:ser>
          <c:idx val="0"/>
          <c:order val="0"/>
          <c:tx>
            <c:strRef>
              <c:f>Correzione!$I$1</c:f>
              <c:strCache>
                <c:ptCount val="1"/>
                <c:pt idx="0">
                  <c:v>Filter</c:v>
                </c:pt>
              </c:strCache>
            </c:strRef>
          </c:tx>
          <c:spPr>
            <a:ln>
              <a:gradFill>
                <a:gsLst>
                  <a:gs pos="0">
                    <a:srgbClr val="4F81BD">
                      <a:tint val="66000"/>
                      <a:satMod val="160000"/>
                      <a:alpha val="70000"/>
                    </a:srgbClr>
                  </a:gs>
                  <a:gs pos="50000">
                    <a:srgbClr val="4F81BD">
                      <a:tint val="44500"/>
                      <a:satMod val="160000"/>
                    </a:srgbClr>
                  </a:gs>
                  <a:gs pos="100000">
                    <a:srgbClr val="4F81BD">
                      <a:tint val="23500"/>
                      <a:satMod val="160000"/>
                    </a:srgbClr>
                  </a:gs>
                </a:gsLst>
                <a:lin ang="5400000" scaled="0"/>
              </a:gradFill>
            </a:ln>
          </c:spPr>
          <c:marker>
            <c:symbol val="none"/>
          </c:marker>
          <c:cat>
            <c:numRef>
              <c:f>Correzione!$B$2:$B$34</c:f>
              <c:numCache>
                <c:formatCode>General</c:formatCode>
                <c:ptCount val="33"/>
                <c:pt idx="0">
                  <c:v>10</c:v>
                </c:pt>
                <c:pt idx="1">
                  <c:v>20</c:v>
                </c:pt>
                <c:pt idx="2">
                  <c:v>25</c:v>
                </c:pt>
                <c:pt idx="3">
                  <c:v>31.5</c:v>
                </c:pt>
                <c:pt idx="4">
                  <c:v>40</c:v>
                </c:pt>
                <c:pt idx="5">
                  <c:v>50</c:v>
                </c:pt>
                <c:pt idx="6">
                  <c:v>63</c:v>
                </c:pt>
                <c:pt idx="7">
                  <c:v>80</c:v>
                </c:pt>
                <c:pt idx="8">
                  <c:v>100</c:v>
                </c:pt>
                <c:pt idx="9">
                  <c:v>125</c:v>
                </c:pt>
                <c:pt idx="10">
                  <c:v>160</c:v>
                </c:pt>
                <c:pt idx="11">
                  <c:v>200</c:v>
                </c:pt>
                <c:pt idx="12">
                  <c:v>250</c:v>
                </c:pt>
                <c:pt idx="13">
                  <c:v>315</c:v>
                </c:pt>
                <c:pt idx="14">
                  <c:v>400</c:v>
                </c:pt>
                <c:pt idx="15">
                  <c:v>500</c:v>
                </c:pt>
                <c:pt idx="16">
                  <c:v>630</c:v>
                </c:pt>
                <c:pt idx="17">
                  <c:v>800</c:v>
                </c:pt>
                <c:pt idx="18">
                  <c:v>1000</c:v>
                </c:pt>
                <c:pt idx="19">
                  <c:v>1250</c:v>
                </c:pt>
                <c:pt idx="20">
                  <c:v>1600</c:v>
                </c:pt>
                <c:pt idx="21">
                  <c:v>2000</c:v>
                </c:pt>
                <c:pt idx="22">
                  <c:v>2500</c:v>
                </c:pt>
                <c:pt idx="23">
                  <c:v>3150</c:v>
                </c:pt>
                <c:pt idx="24">
                  <c:v>4000</c:v>
                </c:pt>
                <c:pt idx="25">
                  <c:v>5000</c:v>
                </c:pt>
                <c:pt idx="26">
                  <c:v>6300</c:v>
                </c:pt>
                <c:pt idx="27">
                  <c:v>8000</c:v>
                </c:pt>
                <c:pt idx="28">
                  <c:v>10000</c:v>
                </c:pt>
                <c:pt idx="29">
                  <c:v>12500</c:v>
                </c:pt>
                <c:pt idx="30">
                  <c:v>16000</c:v>
                </c:pt>
                <c:pt idx="31">
                  <c:v>20000</c:v>
                </c:pt>
                <c:pt idx="32">
                  <c:v>22000</c:v>
                </c:pt>
              </c:numCache>
            </c:numRef>
          </c:cat>
          <c:val>
            <c:numRef>
              <c:f>Correzione!$K$2:$K$34</c:f>
              <c:numCache>
                <c:formatCode>_-* #,##0.00\ _€_-;\-* #,##0.00\ _€_-;_-* "-"??\ _€_-;_-@_-</c:formatCode>
                <c:ptCount val="33"/>
                <c:pt idx="0">
                  <c:v>76.661290322580641</c:v>
                </c:pt>
                <c:pt idx="1">
                  <c:v>76.661290322580641</c:v>
                </c:pt>
                <c:pt idx="2">
                  <c:v>76.661290322580641</c:v>
                </c:pt>
                <c:pt idx="3">
                  <c:v>76.661290322580641</c:v>
                </c:pt>
                <c:pt idx="4">
                  <c:v>73.161290322580641</c:v>
                </c:pt>
                <c:pt idx="5">
                  <c:v>77.161290322580641</c:v>
                </c:pt>
                <c:pt idx="6">
                  <c:v>75.661290322580641</c:v>
                </c:pt>
                <c:pt idx="7">
                  <c:v>76.661290322580641</c:v>
                </c:pt>
                <c:pt idx="8">
                  <c:v>76.661290322580641</c:v>
                </c:pt>
                <c:pt idx="9">
                  <c:v>76.161290322580641</c:v>
                </c:pt>
                <c:pt idx="10">
                  <c:v>77.661290322580641</c:v>
                </c:pt>
                <c:pt idx="11">
                  <c:v>76.161290322580641</c:v>
                </c:pt>
                <c:pt idx="12">
                  <c:v>76.161290322580641</c:v>
                </c:pt>
                <c:pt idx="13">
                  <c:v>73.661290322580641</c:v>
                </c:pt>
                <c:pt idx="14">
                  <c:v>73.661290322580641</c:v>
                </c:pt>
                <c:pt idx="15">
                  <c:v>73.661290322580641</c:v>
                </c:pt>
                <c:pt idx="16">
                  <c:v>73.661290322580641</c:v>
                </c:pt>
                <c:pt idx="17">
                  <c:v>75.661290322580641</c:v>
                </c:pt>
                <c:pt idx="18">
                  <c:v>75.661290322580641</c:v>
                </c:pt>
                <c:pt idx="19">
                  <c:v>72.661290322580641</c:v>
                </c:pt>
                <c:pt idx="20">
                  <c:v>75.161290322580641</c:v>
                </c:pt>
                <c:pt idx="21">
                  <c:v>72.661290322580641</c:v>
                </c:pt>
                <c:pt idx="22">
                  <c:v>74.661290322580641</c:v>
                </c:pt>
                <c:pt idx="23">
                  <c:v>75.661290322580641</c:v>
                </c:pt>
                <c:pt idx="24">
                  <c:v>75.161290322580641</c:v>
                </c:pt>
                <c:pt idx="25">
                  <c:v>72.161290322580641</c:v>
                </c:pt>
                <c:pt idx="26">
                  <c:v>73.161290322580641</c:v>
                </c:pt>
                <c:pt idx="27">
                  <c:v>75.161290322580641</c:v>
                </c:pt>
                <c:pt idx="28">
                  <c:v>73.661290322580641</c:v>
                </c:pt>
                <c:pt idx="29">
                  <c:v>71.661290322580641</c:v>
                </c:pt>
                <c:pt idx="30">
                  <c:v>73.661290322580641</c:v>
                </c:pt>
                <c:pt idx="31">
                  <c:v>74.161290322580641</c:v>
                </c:pt>
                <c:pt idx="32">
                  <c:v>76.661290322580641</c:v>
                </c:pt>
              </c:numCache>
            </c:numRef>
          </c:val>
          <c:smooth val="1"/>
        </c:ser>
        <c:ser>
          <c:idx val="2"/>
          <c:order val="1"/>
          <c:tx>
            <c:strRef>
              <c:f>Correzione!$M$1</c:f>
              <c:strCache>
                <c:ptCount val="1"/>
                <c:pt idx="0">
                  <c:v>Predicted</c:v>
                </c:pt>
              </c:strCache>
            </c:strRef>
          </c:tx>
          <c:marker>
            <c:symbol val="none"/>
          </c:marker>
          <c:val>
            <c:numRef>
              <c:f>Correzione!$M$2:$M$34</c:f>
              <c:numCache>
                <c:formatCode>_-* #,##0.00\ _€_-;\-* #,##0.00\ _€_-;_-* "-"??\ _€_-;_-@_-</c:formatCode>
                <c:ptCount val="33"/>
                <c:pt idx="0">
                  <c:v>-6</c:v>
                </c:pt>
                <c:pt idx="1">
                  <c:v>66</c:v>
                </c:pt>
                <c:pt idx="2">
                  <c:v>70</c:v>
                </c:pt>
                <c:pt idx="3">
                  <c:v>75</c:v>
                </c:pt>
                <c:pt idx="4">
                  <c:v>77.5</c:v>
                </c:pt>
                <c:pt idx="5">
                  <c:v>77.5</c:v>
                </c:pt>
                <c:pt idx="6">
                  <c:v>77</c:v>
                </c:pt>
                <c:pt idx="7">
                  <c:v>76.5</c:v>
                </c:pt>
                <c:pt idx="8">
                  <c:v>76.5</c:v>
                </c:pt>
                <c:pt idx="9">
                  <c:v>76.5</c:v>
                </c:pt>
                <c:pt idx="10">
                  <c:v>76.5</c:v>
                </c:pt>
                <c:pt idx="11">
                  <c:v>77</c:v>
                </c:pt>
                <c:pt idx="12">
                  <c:v>77</c:v>
                </c:pt>
                <c:pt idx="13">
                  <c:v>77</c:v>
                </c:pt>
                <c:pt idx="14">
                  <c:v>77</c:v>
                </c:pt>
                <c:pt idx="15">
                  <c:v>77</c:v>
                </c:pt>
                <c:pt idx="16">
                  <c:v>77</c:v>
                </c:pt>
                <c:pt idx="17">
                  <c:v>77</c:v>
                </c:pt>
                <c:pt idx="18">
                  <c:v>77</c:v>
                </c:pt>
                <c:pt idx="19">
                  <c:v>77</c:v>
                </c:pt>
                <c:pt idx="20">
                  <c:v>76.5</c:v>
                </c:pt>
                <c:pt idx="21">
                  <c:v>76</c:v>
                </c:pt>
                <c:pt idx="22">
                  <c:v>75.5</c:v>
                </c:pt>
                <c:pt idx="23">
                  <c:v>75</c:v>
                </c:pt>
                <c:pt idx="24">
                  <c:v>74.5</c:v>
                </c:pt>
                <c:pt idx="25">
                  <c:v>74</c:v>
                </c:pt>
                <c:pt idx="26">
                  <c:v>73.5</c:v>
                </c:pt>
                <c:pt idx="27">
                  <c:v>73</c:v>
                </c:pt>
                <c:pt idx="28">
                  <c:v>72.5</c:v>
                </c:pt>
                <c:pt idx="29">
                  <c:v>72</c:v>
                </c:pt>
                <c:pt idx="30">
                  <c:v>71</c:v>
                </c:pt>
                <c:pt idx="31">
                  <c:v>65.5</c:v>
                </c:pt>
                <c:pt idx="32">
                  <c:v>-6</c:v>
                </c:pt>
              </c:numCache>
            </c:numRef>
          </c:val>
          <c:smooth val="1"/>
        </c:ser>
        <c:ser>
          <c:idx val="1"/>
          <c:order val="2"/>
          <c:tx>
            <c:strRef>
              <c:f>Correzione!$E$1</c:f>
              <c:strCache>
                <c:ptCount val="1"/>
                <c:pt idx="0">
                  <c:v>Mesured</c:v>
                </c:pt>
              </c:strCache>
            </c:strRef>
          </c:tx>
          <c:spPr>
            <a:ln>
              <a:gradFill flip="none" rotWithShape="1">
                <a:gsLst>
                  <a:gs pos="50000">
                    <a:srgbClr val="FF0000">
                      <a:alpha val="58000"/>
                    </a:srgbClr>
                  </a:gs>
                  <a:gs pos="100000">
                    <a:srgbClr val="4F81BD">
                      <a:tint val="23500"/>
                      <a:satMod val="160000"/>
                    </a:srgbClr>
                  </a:gs>
                </a:gsLst>
                <a:lin ang="2700000" scaled="1"/>
                <a:tileRect/>
              </a:gradFill>
            </a:ln>
          </c:spPr>
          <c:marker>
            <c:symbol val="none"/>
          </c:marker>
          <c:val>
            <c:numRef>
              <c:f>Correzione!$E$2:$E$34</c:f>
              <c:numCache>
                <c:formatCode>General</c:formatCode>
                <c:ptCount val="33"/>
                <c:pt idx="0">
                  <c:v>0</c:v>
                </c:pt>
                <c:pt idx="1">
                  <c:v>66</c:v>
                </c:pt>
                <c:pt idx="2">
                  <c:v>70</c:v>
                </c:pt>
                <c:pt idx="3">
                  <c:v>75</c:v>
                </c:pt>
                <c:pt idx="4">
                  <c:v>81</c:v>
                </c:pt>
                <c:pt idx="5">
                  <c:v>77</c:v>
                </c:pt>
                <c:pt idx="6">
                  <c:v>78</c:v>
                </c:pt>
                <c:pt idx="7">
                  <c:v>76.5</c:v>
                </c:pt>
                <c:pt idx="8">
                  <c:v>76.5</c:v>
                </c:pt>
                <c:pt idx="9">
                  <c:v>77</c:v>
                </c:pt>
                <c:pt idx="10">
                  <c:v>75.5</c:v>
                </c:pt>
                <c:pt idx="11">
                  <c:v>77.5</c:v>
                </c:pt>
                <c:pt idx="12">
                  <c:v>77.5</c:v>
                </c:pt>
                <c:pt idx="13">
                  <c:v>80</c:v>
                </c:pt>
                <c:pt idx="14">
                  <c:v>80</c:v>
                </c:pt>
                <c:pt idx="15">
                  <c:v>80</c:v>
                </c:pt>
                <c:pt idx="16">
                  <c:v>80</c:v>
                </c:pt>
                <c:pt idx="17">
                  <c:v>78</c:v>
                </c:pt>
                <c:pt idx="18">
                  <c:v>78</c:v>
                </c:pt>
                <c:pt idx="19">
                  <c:v>81</c:v>
                </c:pt>
                <c:pt idx="20">
                  <c:v>78</c:v>
                </c:pt>
                <c:pt idx="21">
                  <c:v>80</c:v>
                </c:pt>
                <c:pt idx="22">
                  <c:v>77.5</c:v>
                </c:pt>
                <c:pt idx="23">
                  <c:v>76</c:v>
                </c:pt>
                <c:pt idx="24">
                  <c:v>76</c:v>
                </c:pt>
                <c:pt idx="25">
                  <c:v>78.5</c:v>
                </c:pt>
                <c:pt idx="26">
                  <c:v>77</c:v>
                </c:pt>
                <c:pt idx="27">
                  <c:v>74.5</c:v>
                </c:pt>
                <c:pt idx="28">
                  <c:v>75.5</c:v>
                </c:pt>
                <c:pt idx="29">
                  <c:v>77</c:v>
                </c:pt>
                <c:pt idx="30">
                  <c:v>74</c:v>
                </c:pt>
                <c:pt idx="31">
                  <c:v>68</c:v>
                </c:pt>
                <c:pt idx="32">
                  <c:v>0</c:v>
                </c:pt>
              </c:numCache>
            </c:numRef>
          </c:val>
          <c:smooth val="1"/>
        </c:ser>
        <c:ser>
          <c:idx val="3"/>
          <c:order val="3"/>
          <c:tx>
            <c:strRef>
              <c:f>Correzione!$D$1</c:f>
              <c:strCache>
                <c:ptCount val="1"/>
                <c:pt idx="0">
                  <c:v>Flat</c:v>
                </c:pt>
              </c:strCache>
            </c:strRef>
          </c:tx>
          <c:spPr>
            <a:ln>
              <a:solidFill>
                <a:prstClr val="black">
                  <a:alpha val="36000"/>
                </a:prstClr>
              </a:solidFill>
            </a:ln>
          </c:spPr>
          <c:marker>
            <c:symbol val="none"/>
          </c:marker>
          <c:val>
            <c:numRef>
              <c:f>Correzione!$D$2:$D$34</c:f>
              <c:numCache>
                <c:formatCode>General</c:formatCode>
                <c:ptCount val="33"/>
                <c:pt idx="0">
                  <c:v>76.661290322580641</c:v>
                </c:pt>
                <c:pt idx="1">
                  <c:v>76.661290322580641</c:v>
                </c:pt>
                <c:pt idx="2">
                  <c:v>76.661290322580641</c:v>
                </c:pt>
                <c:pt idx="3">
                  <c:v>76.661290322580641</c:v>
                </c:pt>
                <c:pt idx="4">
                  <c:v>76.661290322580641</c:v>
                </c:pt>
                <c:pt idx="5">
                  <c:v>76.661290322580641</c:v>
                </c:pt>
                <c:pt idx="6">
                  <c:v>76.661290322580641</c:v>
                </c:pt>
                <c:pt idx="7">
                  <c:v>76.661290322580641</c:v>
                </c:pt>
                <c:pt idx="8">
                  <c:v>76.661290322580641</c:v>
                </c:pt>
                <c:pt idx="9">
                  <c:v>76.661290322580641</c:v>
                </c:pt>
                <c:pt idx="10">
                  <c:v>76.661290322580641</c:v>
                </c:pt>
                <c:pt idx="11">
                  <c:v>76.661290322580641</c:v>
                </c:pt>
                <c:pt idx="12">
                  <c:v>76.661290322580641</c:v>
                </c:pt>
                <c:pt idx="13">
                  <c:v>76.661290322580641</c:v>
                </c:pt>
                <c:pt idx="14">
                  <c:v>76.661290322580641</c:v>
                </c:pt>
                <c:pt idx="15">
                  <c:v>76.661290322580641</c:v>
                </c:pt>
                <c:pt idx="16">
                  <c:v>76.661290322580641</c:v>
                </c:pt>
                <c:pt idx="17">
                  <c:v>76.661290322580641</c:v>
                </c:pt>
                <c:pt idx="18">
                  <c:v>76.661290322580641</c:v>
                </c:pt>
                <c:pt idx="19">
                  <c:v>76.661290322580641</c:v>
                </c:pt>
                <c:pt idx="20">
                  <c:v>76.661290322580641</c:v>
                </c:pt>
                <c:pt idx="21">
                  <c:v>76.661290322580641</c:v>
                </c:pt>
                <c:pt idx="22">
                  <c:v>76.661290322580641</c:v>
                </c:pt>
                <c:pt idx="23">
                  <c:v>76.661290322580641</c:v>
                </c:pt>
                <c:pt idx="24">
                  <c:v>76.661290322580641</c:v>
                </c:pt>
                <c:pt idx="25">
                  <c:v>76.661290322580641</c:v>
                </c:pt>
                <c:pt idx="26">
                  <c:v>76.661290322580641</c:v>
                </c:pt>
                <c:pt idx="27">
                  <c:v>76.661290322580641</c:v>
                </c:pt>
                <c:pt idx="28">
                  <c:v>76.661290322580641</c:v>
                </c:pt>
                <c:pt idx="29">
                  <c:v>76.661290322580641</c:v>
                </c:pt>
                <c:pt idx="30">
                  <c:v>76.661290322580641</c:v>
                </c:pt>
                <c:pt idx="31">
                  <c:v>76.661290322580641</c:v>
                </c:pt>
                <c:pt idx="32">
                  <c:v>76.661290322580641</c:v>
                </c:pt>
              </c:numCache>
            </c:numRef>
          </c:val>
        </c:ser>
        <c:ser>
          <c:idx val="4"/>
          <c:order val="4"/>
          <c:tx>
            <c:strRef>
              <c:f>Correzione!$L$1</c:f>
              <c:strCache>
                <c:ptCount val="1"/>
                <c:pt idx="0">
                  <c:v>Prdicted Flat</c:v>
                </c:pt>
              </c:strCache>
            </c:strRef>
          </c:tx>
          <c:spPr>
            <a:ln>
              <a:solidFill>
                <a:schemeClr val="accent3">
                  <a:lumMod val="60000"/>
                  <a:lumOff val="40000"/>
                </a:schemeClr>
              </a:solidFill>
            </a:ln>
          </c:spPr>
          <c:marker>
            <c:symbol val="none"/>
          </c:marker>
          <c:val>
            <c:numRef>
              <c:f>Correzione!$L$2:$L$34</c:f>
            </c:numRef>
          </c:val>
        </c:ser>
        <c:marker val="1"/>
        <c:axId val="204855168"/>
        <c:axId val="204856704"/>
      </c:lineChart>
      <c:catAx>
        <c:axId val="204855168"/>
        <c:scaling>
          <c:orientation val="minMax"/>
        </c:scaling>
        <c:axPos val="b"/>
        <c:majorGridlines/>
        <c:numFmt formatCode="General" sourceLinked="1"/>
        <c:tickLblPos val="nextTo"/>
        <c:crossAx val="204856704"/>
        <c:crossesAt val="-60"/>
        <c:auto val="1"/>
        <c:lblAlgn val="ctr"/>
        <c:lblOffset val="100"/>
      </c:catAx>
      <c:valAx>
        <c:axId val="204856704"/>
        <c:scaling>
          <c:orientation val="minMax"/>
          <c:max val="90"/>
          <c:min val="60"/>
        </c:scaling>
        <c:axPos val="l"/>
        <c:majorGridlines/>
        <c:numFmt formatCode="_-* #,##0.00\ _€_-;\-* #,##0.00\ _€_-;_-* &quot;-&quot;??\ _€_-;_-@_-" sourceLinked="1"/>
        <c:tickLblPos val="nextTo"/>
        <c:crossAx val="204855168"/>
        <c:crosses val="autoZero"/>
        <c:crossBetween val="between"/>
      </c:valAx>
    </c:plotArea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1762124</xdr:colOff>
      <xdr:row>1</xdr:row>
      <xdr:rowOff>19050</xdr:rowOff>
    </xdr:from>
    <xdr:to>
      <xdr:col>28</xdr:col>
      <xdr:colOff>476250</xdr:colOff>
      <xdr:row>34</xdr:row>
      <xdr:rowOff>0</xdr:rowOff>
    </xdr:to>
    <xdr:graphicFrame macro="">
      <xdr:nvGraphicFramePr>
        <xdr:cNvPr id="3" name="Gra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9525</xdr:colOff>
      <xdr:row>0</xdr:row>
      <xdr:rowOff>9525</xdr:rowOff>
    </xdr:from>
    <xdr:to>
      <xdr:col>32</xdr:col>
      <xdr:colOff>209550</xdr:colOff>
      <xdr:row>34</xdr:row>
      <xdr:rowOff>1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42"/>
  <sheetViews>
    <sheetView workbookViewId="0">
      <selection activeCell="H35" sqref="H35"/>
    </sheetView>
  </sheetViews>
  <sheetFormatPr defaultRowHeight="15"/>
  <cols>
    <col min="1" max="1" width="7.5703125" customWidth="1"/>
    <col min="3" max="3" width="9.140625" hidden="1" customWidth="1"/>
    <col min="4" max="4" width="9.5703125" customWidth="1"/>
    <col min="5" max="5" width="9.140625" hidden="1" customWidth="1"/>
    <col min="7" max="7" width="6.85546875" hidden="1" customWidth="1"/>
    <col min="8" max="8" width="37.28515625" customWidth="1"/>
  </cols>
  <sheetData>
    <row r="1" spans="1:8">
      <c r="A1" s="1" t="s">
        <v>1</v>
      </c>
      <c r="B1" s="1" t="s">
        <v>2</v>
      </c>
      <c r="C1" s="1"/>
      <c r="D1" s="1" t="s">
        <v>3</v>
      </c>
      <c r="E1" s="1"/>
      <c r="F1" s="1" t="s">
        <v>4</v>
      </c>
      <c r="G1" s="1"/>
    </row>
    <row r="2" spans="1:8">
      <c r="A2">
        <v>0</v>
      </c>
      <c r="B2">
        <v>10</v>
      </c>
      <c r="F2">
        <v>-6</v>
      </c>
      <c r="H2" t="s">
        <v>0</v>
      </c>
    </row>
    <row r="3" spans="1:8">
      <c r="A3">
        <v>1</v>
      </c>
      <c r="B3">
        <v>20</v>
      </c>
      <c r="C3" t="str">
        <f t="shared" ref="C3:E34" si="0">SUBSTITUTE(B3,",",".")</f>
        <v>20</v>
      </c>
      <c r="D3">
        <v>2.2360000000000002</v>
      </c>
      <c r="E3" t="str">
        <f t="shared" si="0"/>
        <v>2.236</v>
      </c>
      <c r="F3">
        <v>-0.5</v>
      </c>
      <c r="G3" t="str">
        <f t="shared" ref="G3:G6" si="1">SUBSTITUTE(F3,",",".")</f>
        <v>-0.5</v>
      </c>
      <c r="H3" t="str">
        <f>CONCATENATE("Equalizer ",C3," ",E3,"q"," ",G3)</f>
        <v>Equalizer 20 2.236q -0.5</v>
      </c>
    </row>
    <row r="4" spans="1:8">
      <c r="A4">
        <f>A3+1</f>
        <v>2</v>
      </c>
      <c r="B4">
        <v>25</v>
      </c>
      <c r="C4" t="str">
        <f t="shared" si="0"/>
        <v>25</v>
      </c>
      <c r="D4">
        <v>2.2360000000000002</v>
      </c>
      <c r="E4" t="str">
        <f t="shared" si="0"/>
        <v>2.236</v>
      </c>
      <c r="F4">
        <v>0</v>
      </c>
      <c r="G4" t="str">
        <f t="shared" si="1"/>
        <v>0</v>
      </c>
      <c r="H4" t="str">
        <f t="shared" ref="H4:H33" si="2">CONCATENATE("Equalizer ",C4," ",E4,"q"," ",G4)</f>
        <v>Equalizer 25 2.236q 0</v>
      </c>
    </row>
    <row r="5" spans="1:8">
      <c r="A5">
        <f t="shared" ref="A5:A33" si="3">A4+1</f>
        <v>3</v>
      </c>
      <c r="B5">
        <v>31.5</v>
      </c>
      <c r="C5" t="str">
        <f t="shared" si="0"/>
        <v>31.5</v>
      </c>
      <c r="D5">
        <v>2.2360000000000002</v>
      </c>
      <c r="E5" t="str">
        <f t="shared" si="0"/>
        <v>2.236</v>
      </c>
      <c r="F5">
        <v>0</v>
      </c>
      <c r="G5" t="str">
        <f t="shared" si="1"/>
        <v>0</v>
      </c>
      <c r="H5" t="str">
        <f t="shared" si="2"/>
        <v>Equalizer 31.5 2.236q 0</v>
      </c>
    </row>
    <row r="6" spans="1:8">
      <c r="A6">
        <f t="shared" si="3"/>
        <v>4</v>
      </c>
      <c r="B6">
        <v>40</v>
      </c>
      <c r="C6" t="str">
        <f t="shared" si="0"/>
        <v>40</v>
      </c>
      <c r="D6">
        <v>2.2360000000000002</v>
      </c>
      <c r="E6" t="str">
        <f t="shared" si="0"/>
        <v>2.236</v>
      </c>
      <c r="F6">
        <v>0</v>
      </c>
      <c r="G6" t="str">
        <f t="shared" si="1"/>
        <v>0</v>
      </c>
      <c r="H6" t="str">
        <f t="shared" si="2"/>
        <v>Equalizer 40 2.236q 0</v>
      </c>
    </row>
    <row r="7" spans="1:8">
      <c r="A7">
        <f t="shared" si="3"/>
        <v>5</v>
      </c>
      <c r="B7">
        <v>50</v>
      </c>
      <c r="C7" t="str">
        <f t="shared" si="0"/>
        <v>50</v>
      </c>
      <c r="D7">
        <v>2.2360000000000002</v>
      </c>
      <c r="E7" t="str">
        <f t="shared" si="0"/>
        <v>2.236</v>
      </c>
      <c r="F7">
        <v>0</v>
      </c>
      <c r="G7" t="str">
        <f>SUBSTITUTE(F7,",",".")</f>
        <v>0</v>
      </c>
      <c r="H7" t="str">
        <f t="shared" si="2"/>
        <v>Equalizer 50 2.236q 0</v>
      </c>
    </row>
    <row r="8" spans="1:8">
      <c r="A8">
        <f t="shared" si="3"/>
        <v>6</v>
      </c>
      <c r="B8">
        <v>63</v>
      </c>
      <c r="C8" t="str">
        <f t="shared" si="0"/>
        <v>63</v>
      </c>
      <c r="D8">
        <v>2.2360000000000002</v>
      </c>
      <c r="E8" t="str">
        <f t="shared" si="0"/>
        <v>2.236</v>
      </c>
      <c r="F8">
        <v>-1</v>
      </c>
      <c r="G8" t="str">
        <f t="shared" ref="G8:G34" si="4">SUBSTITUTE(F8,",",".")</f>
        <v>-1</v>
      </c>
      <c r="H8" t="str">
        <f t="shared" si="2"/>
        <v>Equalizer 63 2.236q -1</v>
      </c>
    </row>
    <row r="9" spans="1:8">
      <c r="A9">
        <f t="shared" si="3"/>
        <v>7</v>
      </c>
      <c r="B9">
        <v>80</v>
      </c>
      <c r="C9" t="str">
        <f t="shared" si="0"/>
        <v>80</v>
      </c>
      <c r="D9">
        <v>2.2360000000000002</v>
      </c>
      <c r="E9" t="str">
        <f t="shared" si="0"/>
        <v>2.236</v>
      </c>
      <c r="F9">
        <v>-1.3</v>
      </c>
      <c r="G9" t="str">
        <f t="shared" si="4"/>
        <v>-1.3</v>
      </c>
      <c r="H9" t="str">
        <f t="shared" si="2"/>
        <v>Equalizer 80 2.236q -1.3</v>
      </c>
    </row>
    <row r="10" spans="1:8">
      <c r="A10">
        <f t="shared" si="3"/>
        <v>8</v>
      </c>
      <c r="B10">
        <v>100</v>
      </c>
      <c r="C10" t="str">
        <f t="shared" si="0"/>
        <v>100</v>
      </c>
      <c r="D10">
        <v>2.2360000000000002</v>
      </c>
      <c r="E10" t="str">
        <f t="shared" si="0"/>
        <v>2.236</v>
      </c>
      <c r="F10">
        <v>-1.6</v>
      </c>
      <c r="G10" t="str">
        <f t="shared" si="4"/>
        <v>-1.6</v>
      </c>
      <c r="H10" t="str">
        <f t="shared" si="2"/>
        <v>Equalizer 100 2.236q -1.6</v>
      </c>
    </row>
    <row r="11" spans="1:8">
      <c r="A11">
        <f t="shared" si="3"/>
        <v>9</v>
      </c>
      <c r="B11">
        <v>125</v>
      </c>
      <c r="C11" t="str">
        <f t="shared" si="0"/>
        <v>125</v>
      </c>
      <c r="D11">
        <v>2.2360000000000002</v>
      </c>
      <c r="E11" t="str">
        <f t="shared" si="0"/>
        <v>2.236</v>
      </c>
      <c r="F11">
        <v>-2</v>
      </c>
      <c r="G11" t="str">
        <f t="shared" si="4"/>
        <v>-2</v>
      </c>
      <c r="H11" t="str">
        <f t="shared" si="2"/>
        <v>Equalizer 125 2.236q -2</v>
      </c>
    </row>
    <row r="12" spans="1:8">
      <c r="A12">
        <f t="shared" si="3"/>
        <v>10</v>
      </c>
      <c r="B12">
        <v>160</v>
      </c>
      <c r="C12" t="str">
        <f t="shared" si="0"/>
        <v>160</v>
      </c>
      <c r="D12">
        <v>2.2360000000000002</v>
      </c>
      <c r="E12" t="str">
        <f t="shared" si="0"/>
        <v>2.236</v>
      </c>
      <c r="F12">
        <v>-2.2000000000000002</v>
      </c>
      <c r="G12" t="str">
        <f t="shared" si="4"/>
        <v>-2.2</v>
      </c>
      <c r="H12" t="str">
        <f t="shared" si="2"/>
        <v>Equalizer 160 2.236q -2.2</v>
      </c>
    </row>
    <row r="13" spans="1:8">
      <c r="A13">
        <f t="shared" si="3"/>
        <v>11</v>
      </c>
      <c r="B13">
        <v>200</v>
      </c>
      <c r="C13" t="str">
        <f t="shared" si="0"/>
        <v>200</v>
      </c>
      <c r="D13">
        <v>2.2360000000000002</v>
      </c>
      <c r="E13" t="str">
        <f t="shared" si="0"/>
        <v>2.236</v>
      </c>
      <c r="F13">
        <v>-2.4</v>
      </c>
      <c r="G13" t="str">
        <f t="shared" si="4"/>
        <v>-2.4</v>
      </c>
      <c r="H13" t="str">
        <f t="shared" si="2"/>
        <v>Equalizer 200 2.236q -2.4</v>
      </c>
    </row>
    <row r="14" spans="1:8">
      <c r="A14">
        <f t="shared" si="3"/>
        <v>12</v>
      </c>
      <c r="B14">
        <v>250</v>
      </c>
      <c r="C14" t="str">
        <f t="shared" si="0"/>
        <v>250</v>
      </c>
      <c r="D14">
        <v>2.2360000000000002</v>
      </c>
      <c r="E14" t="str">
        <f t="shared" si="0"/>
        <v>2.236</v>
      </c>
      <c r="F14">
        <v>-2.5</v>
      </c>
      <c r="G14" t="str">
        <f t="shared" si="4"/>
        <v>-2.5</v>
      </c>
      <c r="H14" t="str">
        <f t="shared" si="2"/>
        <v>Equalizer 250 2.236q -2.5</v>
      </c>
    </row>
    <row r="15" spans="1:8">
      <c r="A15">
        <f t="shared" si="3"/>
        <v>13</v>
      </c>
      <c r="B15">
        <v>315</v>
      </c>
      <c r="C15" t="str">
        <f t="shared" si="0"/>
        <v>315</v>
      </c>
      <c r="D15">
        <v>2.2360000000000002</v>
      </c>
      <c r="E15" t="str">
        <f t="shared" si="0"/>
        <v>2.236</v>
      </c>
      <c r="F15">
        <v>-2.5</v>
      </c>
      <c r="G15" t="str">
        <f t="shared" si="4"/>
        <v>-2.5</v>
      </c>
      <c r="H15" t="str">
        <f t="shared" si="2"/>
        <v>Equalizer 315 2.236q -2.5</v>
      </c>
    </row>
    <row r="16" spans="1:8">
      <c r="A16">
        <f t="shared" si="3"/>
        <v>14</v>
      </c>
      <c r="B16">
        <v>400</v>
      </c>
      <c r="C16" t="str">
        <f t="shared" si="0"/>
        <v>400</v>
      </c>
      <c r="D16">
        <v>2.2360000000000002</v>
      </c>
      <c r="E16" t="str">
        <f t="shared" si="0"/>
        <v>2.236</v>
      </c>
      <c r="F16">
        <v>-2.5</v>
      </c>
      <c r="G16" t="str">
        <f t="shared" si="4"/>
        <v>-2.5</v>
      </c>
      <c r="H16" t="str">
        <f t="shared" si="2"/>
        <v>Equalizer 400 2.236q -2.5</v>
      </c>
    </row>
    <row r="17" spans="1:14">
      <c r="A17">
        <f t="shared" si="3"/>
        <v>15</v>
      </c>
      <c r="B17">
        <v>500</v>
      </c>
      <c r="C17" t="str">
        <f t="shared" si="0"/>
        <v>500</v>
      </c>
      <c r="D17">
        <v>2.2360000000000002</v>
      </c>
      <c r="E17" t="str">
        <f t="shared" si="0"/>
        <v>2.236</v>
      </c>
      <c r="F17">
        <v>-2.5</v>
      </c>
      <c r="G17" t="str">
        <f t="shared" si="4"/>
        <v>-2.5</v>
      </c>
      <c r="H17" t="str">
        <f t="shared" si="2"/>
        <v>Equalizer 500 2.236q -2.5</v>
      </c>
    </row>
    <row r="18" spans="1:14">
      <c r="A18">
        <f t="shared" si="3"/>
        <v>16</v>
      </c>
      <c r="B18">
        <v>630</v>
      </c>
      <c r="C18" t="str">
        <f t="shared" si="0"/>
        <v>630</v>
      </c>
      <c r="D18">
        <v>2.2360000000000002</v>
      </c>
      <c r="E18" t="str">
        <f t="shared" si="0"/>
        <v>2.236</v>
      </c>
      <c r="F18">
        <v>-2.7</v>
      </c>
      <c r="G18" t="str">
        <f t="shared" si="4"/>
        <v>-2.7</v>
      </c>
      <c r="H18" t="str">
        <f t="shared" si="2"/>
        <v>Equalizer 630 2.236q -2.7</v>
      </c>
    </row>
    <row r="19" spans="1:14">
      <c r="A19">
        <f t="shared" si="3"/>
        <v>17</v>
      </c>
      <c r="B19">
        <v>800</v>
      </c>
      <c r="C19" t="str">
        <f t="shared" si="0"/>
        <v>800</v>
      </c>
      <c r="D19">
        <v>2.2360000000000002</v>
      </c>
      <c r="E19" t="str">
        <f t="shared" si="0"/>
        <v>2.236</v>
      </c>
      <c r="F19">
        <v>-2.8</v>
      </c>
      <c r="G19" t="str">
        <f t="shared" si="4"/>
        <v>-2.8</v>
      </c>
      <c r="H19" t="str">
        <f t="shared" si="2"/>
        <v>Equalizer 800 2.236q -2.8</v>
      </c>
    </row>
    <row r="20" spans="1:14">
      <c r="A20">
        <f t="shared" si="3"/>
        <v>18</v>
      </c>
      <c r="B20">
        <v>1000</v>
      </c>
      <c r="C20" t="str">
        <f t="shared" si="0"/>
        <v>1000</v>
      </c>
      <c r="D20">
        <v>2.2360000000000002</v>
      </c>
      <c r="E20" t="str">
        <f t="shared" si="0"/>
        <v>2.236</v>
      </c>
      <c r="F20">
        <v>-3</v>
      </c>
      <c r="G20" t="str">
        <f t="shared" si="4"/>
        <v>-3</v>
      </c>
      <c r="H20" t="str">
        <f t="shared" si="2"/>
        <v>Equalizer 1000 2.236q -3</v>
      </c>
    </row>
    <row r="21" spans="1:14">
      <c r="A21">
        <f t="shared" si="3"/>
        <v>19</v>
      </c>
      <c r="B21">
        <v>1250</v>
      </c>
      <c r="C21" t="str">
        <f t="shared" si="0"/>
        <v>1250</v>
      </c>
      <c r="D21">
        <v>2.2360000000000002</v>
      </c>
      <c r="E21" t="str">
        <f t="shared" si="0"/>
        <v>2.236</v>
      </c>
      <c r="F21">
        <v>-3</v>
      </c>
      <c r="G21" t="str">
        <f t="shared" si="4"/>
        <v>-3</v>
      </c>
      <c r="H21" t="str">
        <f t="shared" si="2"/>
        <v>Equalizer 1250 2.236q -3</v>
      </c>
    </row>
    <row r="22" spans="1:14">
      <c r="A22">
        <f t="shared" si="3"/>
        <v>20</v>
      </c>
      <c r="B22">
        <v>1600</v>
      </c>
      <c r="C22" t="str">
        <f t="shared" si="0"/>
        <v>1600</v>
      </c>
      <c r="D22">
        <v>2.2360000000000002</v>
      </c>
      <c r="E22" t="str">
        <f t="shared" si="0"/>
        <v>2.236</v>
      </c>
      <c r="F22">
        <v>-3</v>
      </c>
      <c r="G22" t="str">
        <f t="shared" si="4"/>
        <v>-3</v>
      </c>
      <c r="H22" t="str">
        <f t="shared" si="2"/>
        <v>Equalizer 1600 2.236q -3</v>
      </c>
    </row>
    <row r="23" spans="1:14">
      <c r="A23">
        <f t="shared" si="3"/>
        <v>21</v>
      </c>
      <c r="B23">
        <v>2000</v>
      </c>
      <c r="C23" t="str">
        <f t="shared" si="0"/>
        <v>2000</v>
      </c>
      <c r="D23">
        <v>2.2360000000000002</v>
      </c>
      <c r="E23" t="str">
        <f t="shared" si="0"/>
        <v>2.236</v>
      </c>
      <c r="F23">
        <v>-3</v>
      </c>
      <c r="G23" t="str">
        <f t="shared" si="4"/>
        <v>-3</v>
      </c>
      <c r="H23" t="str">
        <f t="shared" si="2"/>
        <v>Equalizer 2000 2.236q -3</v>
      </c>
    </row>
    <row r="24" spans="1:14">
      <c r="A24">
        <f t="shared" si="3"/>
        <v>22</v>
      </c>
      <c r="B24">
        <v>2500</v>
      </c>
      <c r="C24" t="str">
        <f t="shared" si="0"/>
        <v>2500</v>
      </c>
      <c r="D24">
        <v>2.2360000000000002</v>
      </c>
      <c r="E24" t="str">
        <f t="shared" si="0"/>
        <v>2.236</v>
      </c>
      <c r="F24">
        <v>-3.5</v>
      </c>
      <c r="G24" t="str">
        <f t="shared" si="4"/>
        <v>-3.5</v>
      </c>
      <c r="H24" t="str">
        <f t="shared" si="2"/>
        <v>Equalizer 2500 2.236q -3.5</v>
      </c>
    </row>
    <row r="25" spans="1:14">
      <c r="A25">
        <f t="shared" si="3"/>
        <v>23</v>
      </c>
      <c r="B25">
        <v>3150</v>
      </c>
      <c r="C25" t="str">
        <f t="shared" si="0"/>
        <v>3150</v>
      </c>
      <c r="D25">
        <v>2.2360000000000002</v>
      </c>
      <c r="E25" t="str">
        <f t="shared" si="0"/>
        <v>2.236</v>
      </c>
      <c r="F25">
        <v>-4</v>
      </c>
      <c r="G25" t="str">
        <f t="shared" si="4"/>
        <v>-4</v>
      </c>
      <c r="H25" t="str">
        <f t="shared" si="2"/>
        <v>Equalizer 3150 2.236q -4</v>
      </c>
    </row>
    <row r="26" spans="1:14">
      <c r="A26">
        <f t="shared" si="3"/>
        <v>24</v>
      </c>
      <c r="B26">
        <v>4000</v>
      </c>
      <c r="C26" t="str">
        <f t="shared" si="0"/>
        <v>4000</v>
      </c>
      <c r="D26">
        <v>2.2360000000000002</v>
      </c>
      <c r="E26" t="str">
        <f t="shared" si="0"/>
        <v>2.236</v>
      </c>
      <c r="F26">
        <v>-4</v>
      </c>
      <c r="G26" t="str">
        <f t="shared" si="4"/>
        <v>-4</v>
      </c>
      <c r="H26" t="str">
        <f t="shared" si="2"/>
        <v>Equalizer 4000 2.236q -4</v>
      </c>
    </row>
    <row r="27" spans="1:14">
      <c r="A27">
        <f t="shared" si="3"/>
        <v>25</v>
      </c>
      <c r="B27">
        <v>5000</v>
      </c>
      <c r="C27" t="str">
        <f t="shared" si="0"/>
        <v>5000</v>
      </c>
      <c r="D27">
        <v>2.2360000000000002</v>
      </c>
      <c r="E27" t="str">
        <f t="shared" si="0"/>
        <v>2.236</v>
      </c>
      <c r="F27">
        <v>-4</v>
      </c>
      <c r="G27" t="str">
        <f t="shared" si="4"/>
        <v>-4</v>
      </c>
      <c r="H27" t="str">
        <f t="shared" si="2"/>
        <v>Equalizer 5000 2.236q -4</v>
      </c>
    </row>
    <row r="28" spans="1:14">
      <c r="A28">
        <f t="shared" si="3"/>
        <v>26</v>
      </c>
      <c r="B28">
        <v>6300</v>
      </c>
      <c r="C28" t="str">
        <f t="shared" si="0"/>
        <v>6300</v>
      </c>
      <c r="D28">
        <v>2.2360000000000002</v>
      </c>
      <c r="E28" t="str">
        <f t="shared" si="0"/>
        <v>2.236</v>
      </c>
      <c r="F28">
        <v>-4</v>
      </c>
      <c r="G28" t="str">
        <f t="shared" si="4"/>
        <v>-4</v>
      </c>
      <c r="H28" t="str">
        <f t="shared" si="2"/>
        <v>Equalizer 6300 2.236q -4</v>
      </c>
    </row>
    <row r="29" spans="1:14">
      <c r="A29">
        <f t="shared" si="3"/>
        <v>27</v>
      </c>
      <c r="B29">
        <v>8000</v>
      </c>
      <c r="C29" t="str">
        <f t="shared" si="0"/>
        <v>8000</v>
      </c>
      <c r="D29">
        <v>2.2360000000000002</v>
      </c>
      <c r="E29" t="str">
        <f t="shared" si="0"/>
        <v>2.236</v>
      </c>
      <c r="F29">
        <v>-3.5</v>
      </c>
      <c r="G29" t="str">
        <f t="shared" si="4"/>
        <v>-3.5</v>
      </c>
      <c r="H29" t="str">
        <f t="shared" si="2"/>
        <v>Equalizer 8000 2.236q -3.5</v>
      </c>
    </row>
    <row r="30" spans="1:14">
      <c r="A30">
        <f t="shared" si="3"/>
        <v>28</v>
      </c>
      <c r="B30">
        <v>10000</v>
      </c>
      <c r="C30" t="str">
        <f t="shared" si="0"/>
        <v>10000</v>
      </c>
      <c r="D30">
        <v>2.2360000000000002</v>
      </c>
      <c r="E30" t="str">
        <f t="shared" si="0"/>
        <v>2.236</v>
      </c>
      <c r="F30">
        <v>-3</v>
      </c>
      <c r="G30" t="str">
        <f t="shared" si="4"/>
        <v>-3</v>
      </c>
      <c r="H30" t="str">
        <f t="shared" si="2"/>
        <v>Equalizer 10000 2.236q -3</v>
      </c>
      <c r="N30" t="s">
        <v>5</v>
      </c>
    </row>
    <row r="31" spans="1:14">
      <c r="A31">
        <f t="shared" si="3"/>
        <v>29</v>
      </c>
      <c r="B31">
        <v>12500</v>
      </c>
      <c r="C31" t="str">
        <f t="shared" si="0"/>
        <v>12500</v>
      </c>
      <c r="D31">
        <v>2.2360000000000002</v>
      </c>
      <c r="E31" t="str">
        <f t="shared" si="0"/>
        <v>2.236</v>
      </c>
      <c r="F31">
        <v>-2</v>
      </c>
      <c r="G31" t="str">
        <f t="shared" si="4"/>
        <v>-2</v>
      </c>
      <c r="H31" t="str">
        <f t="shared" si="2"/>
        <v>Equalizer 12500 2.236q -2</v>
      </c>
    </row>
    <row r="32" spans="1:14">
      <c r="A32">
        <f t="shared" si="3"/>
        <v>30</v>
      </c>
      <c r="B32">
        <v>16000</v>
      </c>
      <c r="C32" t="str">
        <f t="shared" si="0"/>
        <v>16000</v>
      </c>
      <c r="D32">
        <v>2.2360000000000002</v>
      </c>
      <c r="E32" t="str">
        <f t="shared" si="0"/>
        <v>2.236</v>
      </c>
      <c r="F32">
        <v>-1</v>
      </c>
      <c r="G32" t="str">
        <f t="shared" si="4"/>
        <v>-1</v>
      </c>
      <c r="H32" t="str">
        <f t="shared" si="2"/>
        <v>Equalizer 16000 2.236q -1</v>
      </c>
    </row>
    <row r="33" spans="1:9">
      <c r="A33">
        <f t="shared" si="3"/>
        <v>31</v>
      </c>
      <c r="B33">
        <v>20000</v>
      </c>
      <c r="C33" t="str">
        <f t="shared" si="0"/>
        <v>20000</v>
      </c>
      <c r="D33">
        <v>2.2360000000000002</v>
      </c>
      <c r="E33" t="str">
        <f t="shared" si="0"/>
        <v>2.236</v>
      </c>
      <c r="F33">
        <v>-1</v>
      </c>
      <c r="G33" t="str">
        <f t="shared" si="4"/>
        <v>-1</v>
      </c>
      <c r="H33" t="str">
        <f t="shared" si="2"/>
        <v>Equalizer 20000 2.236q -1</v>
      </c>
    </row>
    <row r="34" spans="1:9">
      <c r="A34">
        <v>32</v>
      </c>
      <c r="B34">
        <v>22000</v>
      </c>
      <c r="C34" t="str">
        <f t="shared" si="0"/>
        <v>22000</v>
      </c>
      <c r="E34" t="str">
        <f t="shared" si="0"/>
        <v/>
      </c>
      <c r="F34">
        <v>-6</v>
      </c>
      <c r="G34" t="str">
        <f t="shared" si="4"/>
        <v>-6</v>
      </c>
      <c r="H34" t="s">
        <v>12</v>
      </c>
    </row>
    <row r="37" spans="1:9">
      <c r="A37" s="1" t="s">
        <v>6</v>
      </c>
      <c r="D37">
        <v>1.49</v>
      </c>
      <c r="H37" t="s">
        <v>8</v>
      </c>
    </row>
    <row r="38" spans="1:9">
      <c r="D38" s="1">
        <v>2.2360000000000002</v>
      </c>
      <c r="E38" s="1"/>
      <c r="F38" s="1"/>
      <c r="G38" s="1"/>
      <c r="H38" s="1" t="s">
        <v>7</v>
      </c>
      <c r="I38" s="1"/>
    </row>
    <row r="39" spans="1:9">
      <c r="D39">
        <v>2.7949999999999999</v>
      </c>
      <c r="H39" t="s">
        <v>9</v>
      </c>
    </row>
    <row r="41" spans="1:9">
      <c r="B41" t="s">
        <v>10</v>
      </c>
    </row>
    <row r="42" spans="1:9">
      <c r="B42" t="s">
        <v>11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T42"/>
  <sheetViews>
    <sheetView tabSelected="1" topLeftCell="B1" workbookViewId="0">
      <selection activeCell="D39" sqref="D39"/>
    </sheetView>
  </sheetViews>
  <sheetFormatPr defaultRowHeight="15"/>
  <cols>
    <col min="1" max="1" width="7.5703125" style="18" hidden="1" customWidth="1"/>
    <col min="2" max="2" width="9.140625" style="18"/>
    <col min="3" max="3" width="9.140625" style="18" hidden="1" customWidth="1"/>
    <col min="4" max="5" width="9.140625" style="18" customWidth="1"/>
    <col min="6" max="6" width="9.140625" style="19" customWidth="1"/>
    <col min="7" max="7" width="9.5703125" style="20" customWidth="1"/>
    <col min="8" max="8" width="9.140625" style="19" hidden="1" customWidth="1"/>
    <col min="9" max="9" width="9.140625" style="21"/>
    <col min="10" max="10" width="6.85546875" hidden="1" customWidth="1"/>
    <col min="11" max="11" width="8.42578125" customWidth="1"/>
    <col min="12" max="12" width="13.5703125" hidden="1" customWidth="1"/>
    <col min="13" max="13" width="11" style="21" customWidth="1"/>
    <col min="14" max="14" width="27.28515625" customWidth="1"/>
  </cols>
  <sheetData>
    <row r="1" spans="1:14">
      <c r="A1" s="2" t="s">
        <v>1</v>
      </c>
      <c r="B1" s="2" t="s">
        <v>2</v>
      </c>
      <c r="C1" s="2"/>
      <c r="D1" s="2" t="s">
        <v>13</v>
      </c>
      <c r="E1" s="2" t="s">
        <v>14</v>
      </c>
      <c r="F1" s="3" t="s">
        <v>15</v>
      </c>
      <c r="G1" s="4" t="s">
        <v>3</v>
      </c>
      <c r="H1" s="3"/>
      <c r="I1" s="5" t="s">
        <v>16</v>
      </c>
      <c r="J1" s="1"/>
      <c r="K1" s="6" t="s">
        <v>15</v>
      </c>
      <c r="L1" s="6" t="s">
        <v>17</v>
      </c>
      <c r="M1" s="5" t="s">
        <v>18</v>
      </c>
      <c r="N1" s="7" t="s">
        <v>19</v>
      </c>
    </row>
    <row r="2" spans="1:14">
      <c r="A2" s="8">
        <v>0</v>
      </c>
      <c r="B2" s="8">
        <v>10</v>
      </c>
      <c r="C2" s="8"/>
      <c r="D2" s="8">
        <f>AVERAGE($E$3:$E$33)</f>
        <v>76.661290322580641</v>
      </c>
      <c r="E2" s="8">
        <v>0</v>
      </c>
      <c r="F2" s="9">
        <f>MIN(E3:E33)-AVERAGE($E$3:$E$33)</f>
        <v>-10.661290322580641</v>
      </c>
      <c r="G2" s="10"/>
      <c r="H2" s="9"/>
      <c r="I2" s="11">
        <v>-6</v>
      </c>
      <c r="K2" s="11">
        <f>AVERAGE($E$3:$E$33)</f>
        <v>76.661290322580641</v>
      </c>
      <c r="L2" s="12">
        <f>AVERAGE($K$3:$K$33)</f>
        <v>74.870967741935502</v>
      </c>
      <c r="M2" s="13">
        <f>E2+I2</f>
        <v>-6</v>
      </c>
      <c r="N2" s="14" t="s">
        <v>0</v>
      </c>
    </row>
    <row r="3" spans="1:14">
      <c r="A3" s="8">
        <v>1</v>
      </c>
      <c r="B3" s="8">
        <v>20</v>
      </c>
      <c r="C3" s="8" t="str">
        <f>SUBSTITUTE(B3,",",".")</f>
        <v>20</v>
      </c>
      <c r="D3" s="8">
        <f>AVERAGE($E$3:$E$33)</f>
        <v>76.661290322580641</v>
      </c>
      <c r="E3" s="15">
        <v>66</v>
      </c>
      <c r="F3" s="9">
        <f>E3-AVERAGE($E$3:$E$33)</f>
        <v>-10.661290322580641</v>
      </c>
      <c r="G3" s="10">
        <v>2.2360000000000002</v>
      </c>
      <c r="H3" s="9" t="str">
        <f>SUBSTITUTE(G3,",",".")</f>
        <v>2.236</v>
      </c>
      <c r="I3" s="16">
        <v>0</v>
      </c>
      <c r="J3" t="str">
        <f>SUBSTITUTE(I3,",",".")</f>
        <v>0</v>
      </c>
      <c r="K3" s="11">
        <f>AVERAGE($E$3:$E$33)+I3</f>
        <v>76.661290322580641</v>
      </c>
      <c r="L3" s="12">
        <f>AVERAGE($K$3:$K$33)</f>
        <v>74.870967741935502</v>
      </c>
      <c r="M3" s="13">
        <f>E3+I3</f>
        <v>66</v>
      </c>
      <c r="N3" s="14" t="str">
        <f>CONCATENATE("Equalizer ",C3," ",H3,"q"," ",J3)</f>
        <v>Equalizer 20 2.236q 0</v>
      </c>
    </row>
    <row r="4" spans="1:14">
      <c r="A4" s="8">
        <f>A3+1</f>
        <v>2</v>
      </c>
      <c r="B4" s="8">
        <v>25</v>
      </c>
      <c r="C4" s="8" t="str">
        <f>SUBSTITUTE(B4,",",".")</f>
        <v>25</v>
      </c>
      <c r="D4" s="8">
        <f>AVERAGE($E$3:$E$33)</f>
        <v>76.661290322580641</v>
      </c>
      <c r="E4" s="15">
        <v>70</v>
      </c>
      <c r="F4" s="9">
        <f>E4-AVERAGE($E$3:$E$33)</f>
        <v>-6.6612903225806406</v>
      </c>
      <c r="G4" s="10">
        <v>2.2360000000000002</v>
      </c>
      <c r="H4" s="9" t="str">
        <f>SUBSTITUTE(G4,",",".")</f>
        <v>2.236</v>
      </c>
      <c r="I4" s="16">
        <v>0</v>
      </c>
      <c r="J4" t="str">
        <f>SUBSTITUTE(I4,",",".")</f>
        <v>0</v>
      </c>
      <c r="K4" s="11">
        <f>AVERAGE($E$3:$E$33)+I4</f>
        <v>76.661290322580641</v>
      </c>
      <c r="L4" s="12">
        <f>AVERAGE($K$3:$K$33)</f>
        <v>74.870967741935502</v>
      </c>
      <c r="M4" s="13">
        <f>E4+I4</f>
        <v>70</v>
      </c>
      <c r="N4" s="14" t="str">
        <f>CONCATENATE("Equalizer ",C4," ",H4,"q"," ",J4)</f>
        <v>Equalizer 25 2.236q 0</v>
      </c>
    </row>
    <row r="5" spans="1:14">
      <c r="A5" s="8">
        <f>A4+1</f>
        <v>3</v>
      </c>
      <c r="B5" s="8">
        <v>31.5</v>
      </c>
      <c r="C5" s="8" t="str">
        <f>SUBSTITUTE(B5,",",".")</f>
        <v>31.5</v>
      </c>
      <c r="D5" s="8">
        <f>AVERAGE($E$3:$E$33)</f>
        <v>76.661290322580641</v>
      </c>
      <c r="E5" s="15">
        <v>75</v>
      </c>
      <c r="F5" s="9">
        <f>E5-AVERAGE($E$3:$E$33)</f>
        <v>-1.6612903225806406</v>
      </c>
      <c r="G5" s="10">
        <v>2.2360000000000002</v>
      </c>
      <c r="H5" s="9" t="str">
        <f>SUBSTITUTE(G5,",",".")</f>
        <v>2.236</v>
      </c>
      <c r="I5" s="16">
        <v>0</v>
      </c>
      <c r="J5" t="str">
        <f>SUBSTITUTE(I5,",",".")</f>
        <v>0</v>
      </c>
      <c r="K5" s="11">
        <f>AVERAGE($E$3:$E$33)+I5</f>
        <v>76.661290322580641</v>
      </c>
      <c r="L5" s="12">
        <f>AVERAGE($K$3:$K$33)</f>
        <v>74.870967741935502</v>
      </c>
      <c r="M5" s="13">
        <f>E5+I5</f>
        <v>75</v>
      </c>
      <c r="N5" s="14" t="str">
        <f>CONCATENATE("Equalizer ",C5," ",H5,"q"," ",J5)</f>
        <v>Equalizer 31.5 2.236q 0</v>
      </c>
    </row>
    <row r="6" spans="1:14">
      <c r="A6" s="8">
        <f>A5+1</f>
        <v>4</v>
      </c>
      <c r="B6" s="8">
        <v>40</v>
      </c>
      <c r="C6" s="8" t="str">
        <f>SUBSTITUTE(B6,",",".")</f>
        <v>40</v>
      </c>
      <c r="D6" s="8">
        <f>AVERAGE($E$3:$E$33)</f>
        <v>76.661290322580641</v>
      </c>
      <c r="E6" s="15">
        <v>81</v>
      </c>
      <c r="F6" s="9">
        <f>E6-AVERAGE($E$3:$E$33)</f>
        <v>4.3387096774193594</v>
      </c>
      <c r="G6" s="10">
        <v>2.2360000000000002</v>
      </c>
      <c r="H6" s="9" t="str">
        <f>SUBSTITUTE(G6,",",".")</f>
        <v>2.236</v>
      </c>
      <c r="I6" s="16">
        <v>-3.5</v>
      </c>
      <c r="J6" t="str">
        <f>SUBSTITUTE(I6,",",".")</f>
        <v>-3.5</v>
      </c>
      <c r="K6" s="11">
        <f>AVERAGE($E$3:$E$33)+I6</f>
        <v>73.161290322580641</v>
      </c>
      <c r="L6" s="12">
        <f>AVERAGE($K$3:$K$33)</f>
        <v>74.870967741935502</v>
      </c>
      <c r="M6" s="13">
        <f>E6+I6</f>
        <v>77.5</v>
      </c>
      <c r="N6" s="14" t="str">
        <f>CONCATENATE("Equalizer ",C6," ",H6,"q"," ",J6)</f>
        <v>Equalizer 40 2.236q -3.5</v>
      </c>
    </row>
    <row r="7" spans="1:14">
      <c r="A7" s="8">
        <f>A6+1</f>
        <v>5</v>
      </c>
      <c r="B7" s="8">
        <v>50</v>
      </c>
      <c r="C7" s="8" t="str">
        <f>SUBSTITUTE(B7,",",".")</f>
        <v>50</v>
      </c>
      <c r="D7" s="8">
        <f>AVERAGE($E$3:$E$33)</f>
        <v>76.661290322580641</v>
      </c>
      <c r="E7" s="15">
        <v>77</v>
      </c>
      <c r="F7" s="9">
        <f>E7-AVERAGE($E$3:$E$33)</f>
        <v>0.33870967741935942</v>
      </c>
      <c r="G7" s="10">
        <v>2.2360000000000002</v>
      </c>
      <c r="H7" s="9" t="str">
        <f>SUBSTITUTE(G7,",",".")</f>
        <v>2.236</v>
      </c>
      <c r="I7" s="16">
        <v>0.5</v>
      </c>
      <c r="J7" t="str">
        <f>SUBSTITUTE(I7,",",".")</f>
        <v>0.5</v>
      </c>
      <c r="K7" s="11">
        <f>AVERAGE($E$3:$E$33)+I7</f>
        <v>77.161290322580641</v>
      </c>
      <c r="L7" s="12">
        <f>AVERAGE($K$3:$K$33)</f>
        <v>74.870967741935502</v>
      </c>
      <c r="M7" s="13">
        <f>E7+I7</f>
        <v>77.5</v>
      </c>
      <c r="N7" s="14" t="str">
        <f>CONCATENATE("Equalizer ",C7," ",H7,"q"," ",J7)</f>
        <v>Equalizer 50 2.236q 0.5</v>
      </c>
    </row>
    <row r="8" spans="1:14">
      <c r="A8" s="8">
        <f>A7+1</f>
        <v>6</v>
      </c>
      <c r="B8" s="8">
        <v>63</v>
      </c>
      <c r="C8" s="8" t="str">
        <f>SUBSTITUTE(B8,",",".")</f>
        <v>63</v>
      </c>
      <c r="D8" s="8">
        <f>AVERAGE($E$3:$E$33)</f>
        <v>76.661290322580641</v>
      </c>
      <c r="E8" s="15">
        <v>78</v>
      </c>
      <c r="F8" s="9">
        <f>E8-AVERAGE($E$3:$E$33)</f>
        <v>1.3387096774193594</v>
      </c>
      <c r="G8" s="10">
        <v>2.2360000000000002</v>
      </c>
      <c r="H8" s="9" t="str">
        <f>SUBSTITUTE(G8,",",".")</f>
        <v>2.236</v>
      </c>
      <c r="I8" s="16">
        <v>-1</v>
      </c>
      <c r="J8" t="str">
        <f>SUBSTITUTE(I8,",",".")</f>
        <v>-1</v>
      </c>
      <c r="K8" s="11">
        <f>AVERAGE($E$3:$E$33)+I8</f>
        <v>75.661290322580641</v>
      </c>
      <c r="L8" s="12">
        <f>AVERAGE($K$3:$K$33)</f>
        <v>74.870967741935502</v>
      </c>
      <c r="M8" s="13">
        <f>E8+I8</f>
        <v>77</v>
      </c>
      <c r="N8" s="14" t="str">
        <f>CONCATENATE("Equalizer ",C8," ",H8,"q"," ",J8)</f>
        <v>Equalizer 63 2.236q -1</v>
      </c>
    </row>
    <row r="9" spans="1:14">
      <c r="A9" s="8">
        <f>A8+1</f>
        <v>7</v>
      </c>
      <c r="B9" s="8">
        <v>80</v>
      </c>
      <c r="C9" s="8" t="str">
        <f>SUBSTITUTE(B9,",",".")</f>
        <v>80</v>
      </c>
      <c r="D9" s="8">
        <f>AVERAGE($E$3:$E$33)</f>
        <v>76.661290322580641</v>
      </c>
      <c r="E9" s="15">
        <v>76.5</v>
      </c>
      <c r="F9" s="9">
        <f>E9-AVERAGE($E$3:$E$33)</f>
        <v>-0.16129032258064058</v>
      </c>
      <c r="G9" s="10">
        <v>2.2360000000000002</v>
      </c>
      <c r="H9" s="9" t="str">
        <f>SUBSTITUTE(G9,",",".")</f>
        <v>2.236</v>
      </c>
      <c r="I9" s="16">
        <v>0</v>
      </c>
      <c r="J9" t="str">
        <f>SUBSTITUTE(I9,",",".")</f>
        <v>0</v>
      </c>
      <c r="K9" s="11">
        <f>AVERAGE($E$3:$E$33)+I9</f>
        <v>76.661290322580641</v>
      </c>
      <c r="L9" s="12">
        <f>AVERAGE($K$3:$K$33)</f>
        <v>74.870967741935502</v>
      </c>
      <c r="M9" s="13">
        <f>E9+I9</f>
        <v>76.5</v>
      </c>
      <c r="N9" s="14" t="str">
        <f>CONCATENATE("Equalizer ",C9," ",H9,"q"," ",J9)</f>
        <v>Equalizer 80 2.236q 0</v>
      </c>
    </row>
    <row r="10" spans="1:14">
      <c r="A10" s="8">
        <f>A9+1</f>
        <v>8</v>
      </c>
      <c r="B10" s="8">
        <v>100</v>
      </c>
      <c r="C10" s="8" t="str">
        <f>SUBSTITUTE(B10,",",".")</f>
        <v>100</v>
      </c>
      <c r="D10" s="8">
        <f>AVERAGE($E$3:$E$33)</f>
        <v>76.661290322580641</v>
      </c>
      <c r="E10" s="15">
        <v>76.5</v>
      </c>
      <c r="F10" s="9">
        <f>E10-AVERAGE($E$3:$E$33)</f>
        <v>-0.16129032258064058</v>
      </c>
      <c r="G10" s="10">
        <v>2.2360000000000002</v>
      </c>
      <c r="H10" s="9" t="str">
        <f>SUBSTITUTE(G10,",",".")</f>
        <v>2.236</v>
      </c>
      <c r="I10" s="16">
        <v>0</v>
      </c>
      <c r="J10" t="str">
        <f>SUBSTITUTE(I10,",",".")</f>
        <v>0</v>
      </c>
      <c r="K10" s="11">
        <f>AVERAGE($E$3:$E$33)+I10</f>
        <v>76.661290322580641</v>
      </c>
      <c r="L10" s="12">
        <f>AVERAGE($K$3:$K$33)</f>
        <v>74.870967741935502</v>
      </c>
      <c r="M10" s="13">
        <f>E10+I10</f>
        <v>76.5</v>
      </c>
      <c r="N10" s="14" t="str">
        <f>CONCATENATE("Equalizer ",C10," ",H10,"q"," ",J10)</f>
        <v>Equalizer 100 2.236q 0</v>
      </c>
    </row>
    <row r="11" spans="1:14">
      <c r="A11" s="8">
        <f>A10+1</f>
        <v>9</v>
      </c>
      <c r="B11" s="8">
        <v>125</v>
      </c>
      <c r="C11" s="8" t="str">
        <f>SUBSTITUTE(B11,",",".")</f>
        <v>125</v>
      </c>
      <c r="D11" s="8">
        <f>AVERAGE($E$3:$E$33)</f>
        <v>76.661290322580641</v>
      </c>
      <c r="E11" s="15">
        <v>77</v>
      </c>
      <c r="F11" s="9">
        <f>E11-AVERAGE($E$3:$E$33)</f>
        <v>0.33870967741935942</v>
      </c>
      <c r="G11" s="10">
        <v>2.2360000000000002</v>
      </c>
      <c r="H11" s="9" t="str">
        <f>SUBSTITUTE(G11,",",".")</f>
        <v>2.236</v>
      </c>
      <c r="I11" s="16">
        <v>-0.5</v>
      </c>
      <c r="J11" t="str">
        <f>SUBSTITUTE(I11,",",".")</f>
        <v>-0.5</v>
      </c>
      <c r="K11" s="11">
        <f>AVERAGE($E$3:$E$33)+I11</f>
        <v>76.161290322580641</v>
      </c>
      <c r="L11" s="12">
        <f>AVERAGE($K$3:$K$33)</f>
        <v>74.870967741935502</v>
      </c>
      <c r="M11" s="13">
        <f>E11+I11</f>
        <v>76.5</v>
      </c>
      <c r="N11" s="14" t="str">
        <f>CONCATENATE("Equalizer ",C11," ",H11,"q"," ",J11)</f>
        <v>Equalizer 125 2.236q -0.5</v>
      </c>
    </row>
    <row r="12" spans="1:14">
      <c r="A12" s="8">
        <f>A11+1</f>
        <v>10</v>
      </c>
      <c r="B12" s="8">
        <v>160</v>
      </c>
      <c r="C12" s="8" t="str">
        <f>SUBSTITUTE(B12,",",".")</f>
        <v>160</v>
      </c>
      <c r="D12" s="8">
        <f>AVERAGE($E$3:$E$33)</f>
        <v>76.661290322580641</v>
      </c>
      <c r="E12" s="15">
        <v>75.5</v>
      </c>
      <c r="F12" s="9">
        <f>E12-AVERAGE($E$3:$E$33)</f>
        <v>-1.1612903225806406</v>
      </c>
      <c r="G12" s="10">
        <v>2.2360000000000002</v>
      </c>
      <c r="H12" s="9" t="str">
        <f>SUBSTITUTE(G12,",",".")</f>
        <v>2.236</v>
      </c>
      <c r="I12" s="16">
        <v>1</v>
      </c>
      <c r="J12" t="str">
        <f>SUBSTITUTE(I12,",",".")</f>
        <v>1</v>
      </c>
      <c r="K12" s="11">
        <f>AVERAGE($E$3:$E$33)+I12</f>
        <v>77.661290322580641</v>
      </c>
      <c r="L12" s="12">
        <f>AVERAGE($K$3:$K$33)</f>
        <v>74.870967741935502</v>
      </c>
      <c r="M12" s="13">
        <f>E12+I12</f>
        <v>76.5</v>
      </c>
      <c r="N12" s="14" t="str">
        <f>CONCATENATE("Equalizer ",C12," ",H12,"q"," ",J12)</f>
        <v>Equalizer 160 2.236q 1</v>
      </c>
    </row>
    <row r="13" spans="1:14">
      <c r="A13" s="8">
        <f>A12+1</f>
        <v>11</v>
      </c>
      <c r="B13" s="8">
        <v>200</v>
      </c>
      <c r="C13" s="8" t="str">
        <f>SUBSTITUTE(B13,",",".")</f>
        <v>200</v>
      </c>
      <c r="D13" s="8">
        <f>AVERAGE($E$3:$E$33)</f>
        <v>76.661290322580641</v>
      </c>
      <c r="E13" s="15">
        <v>77.5</v>
      </c>
      <c r="F13" s="9">
        <f>E13-AVERAGE($E$3:$E$33)</f>
        <v>0.83870967741935942</v>
      </c>
      <c r="G13" s="10">
        <v>2.2360000000000002</v>
      </c>
      <c r="H13" s="9" t="str">
        <f>SUBSTITUTE(G13,",",".")</f>
        <v>2.236</v>
      </c>
      <c r="I13" s="16">
        <v>-0.5</v>
      </c>
      <c r="J13" t="str">
        <f>SUBSTITUTE(I13,",",".")</f>
        <v>-0.5</v>
      </c>
      <c r="K13" s="11">
        <f>AVERAGE($E$3:$E$33)+I13</f>
        <v>76.161290322580641</v>
      </c>
      <c r="L13" s="12">
        <f>AVERAGE($K$3:$K$33)</f>
        <v>74.870967741935502</v>
      </c>
      <c r="M13" s="13">
        <f>E13+I13</f>
        <v>77</v>
      </c>
      <c r="N13" s="14" t="str">
        <f>CONCATENATE("Equalizer ",C13," ",H13,"q"," ",J13)</f>
        <v>Equalizer 200 2.236q -0.5</v>
      </c>
    </row>
    <row r="14" spans="1:14">
      <c r="A14" s="8">
        <f>A13+1</f>
        <v>12</v>
      </c>
      <c r="B14" s="8">
        <v>250</v>
      </c>
      <c r="C14" s="8" t="str">
        <f>SUBSTITUTE(B14,",",".")</f>
        <v>250</v>
      </c>
      <c r="D14" s="8">
        <f>AVERAGE($E$3:$E$33)</f>
        <v>76.661290322580641</v>
      </c>
      <c r="E14" s="15">
        <v>77.5</v>
      </c>
      <c r="F14" s="9">
        <f>E14-AVERAGE($E$3:$E$33)</f>
        <v>0.83870967741935942</v>
      </c>
      <c r="G14" s="10">
        <v>2.2360000000000002</v>
      </c>
      <c r="H14" s="9" t="str">
        <f>SUBSTITUTE(G14,",",".")</f>
        <v>2.236</v>
      </c>
      <c r="I14" s="16">
        <v>-0.5</v>
      </c>
      <c r="J14" t="str">
        <f>SUBSTITUTE(I14,",",".")</f>
        <v>-0.5</v>
      </c>
      <c r="K14" s="11">
        <f>AVERAGE($E$3:$E$33)+I14</f>
        <v>76.161290322580641</v>
      </c>
      <c r="L14" s="12">
        <f>AVERAGE($K$3:$K$33)</f>
        <v>74.870967741935502</v>
      </c>
      <c r="M14" s="13">
        <f>E14+I14</f>
        <v>77</v>
      </c>
      <c r="N14" s="14" t="str">
        <f>CONCATENATE("Equalizer ",C14," ",H14,"q"," ",J14)</f>
        <v>Equalizer 250 2.236q -0.5</v>
      </c>
    </row>
    <row r="15" spans="1:14">
      <c r="A15" s="8">
        <f>A14+1</f>
        <v>13</v>
      </c>
      <c r="B15" s="8">
        <v>315</v>
      </c>
      <c r="C15" s="8" t="str">
        <f>SUBSTITUTE(B15,",",".")</f>
        <v>315</v>
      </c>
      <c r="D15" s="8">
        <f>AVERAGE($E$3:$E$33)</f>
        <v>76.661290322580641</v>
      </c>
      <c r="E15" s="15">
        <v>80</v>
      </c>
      <c r="F15" s="9">
        <f>E15-AVERAGE($E$3:$E$33)</f>
        <v>3.3387096774193594</v>
      </c>
      <c r="G15" s="10">
        <v>2.2360000000000002</v>
      </c>
      <c r="H15" s="9" t="str">
        <f>SUBSTITUTE(G15,",",".")</f>
        <v>2.236</v>
      </c>
      <c r="I15" s="16">
        <v>-3</v>
      </c>
      <c r="J15" t="str">
        <f>SUBSTITUTE(I15,",",".")</f>
        <v>-3</v>
      </c>
      <c r="K15" s="11">
        <f>AVERAGE($E$3:$E$33)+I15</f>
        <v>73.661290322580641</v>
      </c>
      <c r="L15" s="12">
        <f>AVERAGE($K$3:$K$33)</f>
        <v>74.870967741935502</v>
      </c>
      <c r="M15" s="13">
        <f>E15+I15</f>
        <v>77</v>
      </c>
      <c r="N15" s="14" t="str">
        <f>CONCATENATE("Equalizer ",C15," ",H15,"q"," ",J15)</f>
        <v>Equalizer 315 2.236q -3</v>
      </c>
    </row>
    <row r="16" spans="1:14">
      <c r="A16" s="8">
        <f>A15+1</f>
        <v>14</v>
      </c>
      <c r="B16" s="8">
        <v>400</v>
      </c>
      <c r="C16" s="8" t="str">
        <f>SUBSTITUTE(B16,",",".")</f>
        <v>400</v>
      </c>
      <c r="D16" s="8">
        <f>AVERAGE($E$3:$E$33)</f>
        <v>76.661290322580641</v>
      </c>
      <c r="E16" s="15">
        <v>80</v>
      </c>
      <c r="F16" s="9">
        <f>E16-AVERAGE($E$3:$E$33)</f>
        <v>3.3387096774193594</v>
      </c>
      <c r="G16" s="10">
        <v>2.2360000000000002</v>
      </c>
      <c r="H16" s="9" t="str">
        <f>SUBSTITUTE(G16,",",".")</f>
        <v>2.236</v>
      </c>
      <c r="I16" s="16">
        <v>-3</v>
      </c>
      <c r="J16" t="str">
        <f>SUBSTITUTE(I16,",",".")</f>
        <v>-3</v>
      </c>
      <c r="K16" s="11">
        <f>AVERAGE($E$3:$E$33)+I16</f>
        <v>73.661290322580641</v>
      </c>
      <c r="L16" s="12">
        <f>AVERAGE($K$3:$K$33)</f>
        <v>74.870967741935502</v>
      </c>
      <c r="M16" s="13">
        <f>E16+I16</f>
        <v>77</v>
      </c>
      <c r="N16" s="14" t="str">
        <f>CONCATENATE("Equalizer ",C16," ",H16,"q"," ",J16)</f>
        <v>Equalizer 400 2.236q -3</v>
      </c>
    </row>
    <row r="17" spans="1:20">
      <c r="A17" s="8">
        <f>A16+1</f>
        <v>15</v>
      </c>
      <c r="B17" s="8">
        <v>500</v>
      </c>
      <c r="C17" s="8" t="str">
        <f>SUBSTITUTE(B17,",",".")</f>
        <v>500</v>
      </c>
      <c r="D17" s="8">
        <f>AVERAGE($E$3:$E$33)</f>
        <v>76.661290322580641</v>
      </c>
      <c r="E17" s="15">
        <v>80</v>
      </c>
      <c r="F17" s="9">
        <f>E17-AVERAGE($E$3:$E$33)</f>
        <v>3.3387096774193594</v>
      </c>
      <c r="G17" s="10">
        <v>2.2360000000000002</v>
      </c>
      <c r="H17" s="9" t="str">
        <f>SUBSTITUTE(G17,",",".")</f>
        <v>2.236</v>
      </c>
      <c r="I17" s="16">
        <v>-3</v>
      </c>
      <c r="J17" t="str">
        <f>SUBSTITUTE(I17,",",".")</f>
        <v>-3</v>
      </c>
      <c r="K17" s="11">
        <f>AVERAGE($E$3:$E$33)+I17</f>
        <v>73.661290322580641</v>
      </c>
      <c r="L17" s="12">
        <f>AVERAGE($K$3:$K$33)</f>
        <v>74.870967741935502</v>
      </c>
      <c r="M17" s="13">
        <f>E17+I17</f>
        <v>77</v>
      </c>
      <c r="N17" s="14" t="str">
        <f>CONCATENATE("Equalizer ",C17," ",H17,"q"," ",J17)</f>
        <v>Equalizer 500 2.236q -3</v>
      </c>
    </row>
    <row r="18" spans="1:20">
      <c r="A18" s="8">
        <f>A17+1</f>
        <v>16</v>
      </c>
      <c r="B18" s="8">
        <v>630</v>
      </c>
      <c r="C18" s="8" t="str">
        <f>SUBSTITUTE(B18,",",".")</f>
        <v>630</v>
      </c>
      <c r="D18" s="8">
        <f>AVERAGE($E$3:$E$33)</f>
        <v>76.661290322580641</v>
      </c>
      <c r="E18" s="15">
        <v>80</v>
      </c>
      <c r="F18" s="9">
        <f>E18-AVERAGE($E$3:$E$33)</f>
        <v>3.3387096774193594</v>
      </c>
      <c r="G18" s="10">
        <v>2.2360000000000002</v>
      </c>
      <c r="H18" s="9" t="str">
        <f>SUBSTITUTE(G18,",",".")</f>
        <v>2.236</v>
      </c>
      <c r="I18" s="16">
        <v>-3</v>
      </c>
      <c r="J18" t="str">
        <f>SUBSTITUTE(I18,",",".")</f>
        <v>-3</v>
      </c>
      <c r="K18" s="11">
        <f>AVERAGE($E$3:$E$33)+I18</f>
        <v>73.661290322580641</v>
      </c>
      <c r="L18" s="12">
        <f>AVERAGE($K$3:$K$33)</f>
        <v>74.870967741935502</v>
      </c>
      <c r="M18" s="13">
        <f>E18+I18</f>
        <v>77</v>
      </c>
      <c r="N18" s="14" t="str">
        <f>CONCATENATE("Equalizer ",C18," ",H18,"q"," ",J18)</f>
        <v>Equalizer 630 2.236q -3</v>
      </c>
    </row>
    <row r="19" spans="1:20">
      <c r="A19" s="8">
        <f>A18+1</f>
        <v>17</v>
      </c>
      <c r="B19" s="8">
        <v>800</v>
      </c>
      <c r="C19" s="8" t="str">
        <f>SUBSTITUTE(B19,",",".")</f>
        <v>800</v>
      </c>
      <c r="D19" s="8">
        <f>AVERAGE($E$3:$E$33)</f>
        <v>76.661290322580641</v>
      </c>
      <c r="E19" s="15">
        <v>78</v>
      </c>
      <c r="F19" s="9">
        <f>E19-AVERAGE($E$3:$E$33)</f>
        <v>1.3387096774193594</v>
      </c>
      <c r="G19" s="10">
        <v>2.2360000000000002</v>
      </c>
      <c r="H19" s="9" t="str">
        <f>SUBSTITUTE(G19,",",".")</f>
        <v>2.236</v>
      </c>
      <c r="I19" s="16">
        <v>-1</v>
      </c>
      <c r="J19" t="str">
        <f>SUBSTITUTE(I19,",",".")</f>
        <v>-1</v>
      </c>
      <c r="K19" s="11">
        <f>AVERAGE($E$3:$E$33)+I19</f>
        <v>75.661290322580641</v>
      </c>
      <c r="L19" s="12">
        <f>AVERAGE($K$3:$K$33)</f>
        <v>74.870967741935502</v>
      </c>
      <c r="M19" s="13">
        <f>E19+I19</f>
        <v>77</v>
      </c>
      <c r="N19" s="14" t="str">
        <f>CONCATENATE("Equalizer ",C19," ",H19,"q"," ",J19)</f>
        <v>Equalizer 800 2.236q -1</v>
      </c>
    </row>
    <row r="20" spans="1:20">
      <c r="A20" s="8">
        <f>A19+1</f>
        <v>18</v>
      </c>
      <c r="B20" s="8">
        <v>1000</v>
      </c>
      <c r="C20" s="8" t="str">
        <f>SUBSTITUTE(B20,",",".")</f>
        <v>1000</v>
      </c>
      <c r="D20" s="8">
        <f>AVERAGE($E$3:$E$33)</f>
        <v>76.661290322580641</v>
      </c>
      <c r="E20" s="15">
        <v>78</v>
      </c>
      <c r="F20" s="9">
        <f>E20-AVERAGE($E$3:$E$33)</f>
        <v>1.3387096774193594</v>
      </c>
      <c r="G20" s="10">
        <v>2.2360000000000002</v>
      </c>
      <c r="H20" s="9" t="str">
        <f>SUBSTITUTE(G20,",",".")</f>
        <v>2.236</v>
      </c>
      <c r="I20" s="16">
        <v>-1</v>
      </c>
      <c r="J20" t="str">
        <f>SUBSTITUTE(I20,",",".")</f>
        <v>-1</v>
      </c>
      <c r="K20" s="11">
        <f>AVERAGE($E$3:$E$33)+I20</f>
        <v>75.661290322580641</v>
      </c>
      <c r="L20" s="12">
        <f>AVERAGE($K$3:$K$33)</f>
        <v>74.870967741935502</v>
      </c>
      <c r="M20" s="13">
        <f>E20+I20</f>
        <v>77</v>
      </c>
      <c r="N20" s="14" t="str">
        <f>CONCATENATE("Equalizer ",C20," ",H20,"q"," ",J20)</f>
        <v>Equalizer 1000 2.236q -1</v>
      </c>
    </row>
    <row r="21" spans="1:20">
      <c r="A21" s="8">
        <f>A20+1</f>
        <v>19</v>
      </c>
      <c r="B21" s="8">
        <v>1250</v>
      </c>
      <c r="C21" s="8" t="str">
        <f>SUBSTITUTE(B21,",",".")</f>
        <v>1250</v>
      </c>
      <c r="D21" s="8">
        <f>AVERAGE($E$3:$E$33)</f>
        <v>76.661290322580641</v>
      </c>
      <c r="E21" s="15">
        <v>81</v>
      </c>
      <c r="F21" s="9">
        <f>E21-AVERAGE($E$3:$E$33)</f>
        <v>4.3387096774193594</v>
      </c>
      <c r="G21" s="10">
        <v>2.2360000000000002</v>
      </c>
      <c r="H21" s="9" t="str">
        <f>SUBSTITUTE(G21,",",".")</f>
        <v>2.236</v>
      </c>
      <c r="I21" s="16">
        <v>-4</v>
      </c>
      <c r="J21" t="str">
        <f>SUBSTITUTE(I21,",",".")</f>
        <v>-4</v>
      </c>
      <c r="K21" s="11">
        <f>AVERAGE($E$3:$E$33)+I21</f>
        <v>72.661290322580641</v>
      </c>
      <c r="L21" s="12">
        <f>AVERAGE($K$3:$K$33)</f>
        <v>74.870967741935502</v>
      </c>
      <c r="M21" s="13">
        <f>E21+I21</f>
        <v>77</v>
      </c>
      <c r="N21" s="14" t="str">
        <f>CONCATENATE("Equalizer ",C21," ",H21,"q"," ",J21)</f>
        <v>Equalizer 1250 2.236q -4</v>
      </c>
    </row>
    <row r="22" spans="1:20">
      <c r="A22" s="8">
        <f>A21+1</f>
        <v>20</v>
      </c>
      <c r="B22" s="8">
        <v>1600</v>
      </c>
      <c r="C22" s="8" t="str">
        <f>SUBSTITUTE(B22,",",".")</f>
        <v>1600</v>
      </c>
      <c r="D22" s="8">
        <f>AVERAGE($E$3:$E$33)</f>
        <v>76.661290322580641</v>
      </c>
      <c r="E22" s="15">
        <v>78</v>
      </c>
      <c r="F22" s="9">
        <f>E22-AVERAGE($E$3:$E$33)</f>
        <v>1.3387096774193594</v>
      </c>
      <c r="G22" s="10">
        <v>2.2360000000000002</v>
      </c>
      <c r="H22" s="9" t="str">
        <f>SUBSTITUTE(G22,",",".")</f>
        <v>2.236</v>
      </c>
      <c r="I22" s="16">
        <v>-1.5</v>
      </c>
      <c r="J22" t="str">
        <f>SUBSTITUTE(I22,",",".")</f>
        <v>-1.5</v>
      </c>
      <c r="K22" s="11">
        <f>AVERAGE($E$3:$E$33)+I22</f>
        <v>75.161290322580641</v>
      </c>
      <c r="L22" s="12">
        <f>AVERAGE($K$3:$K$33)</f>
        <v>74.870967741935502</v>
      </c>
      <c r="M22" s="13">
        <f>E22+I22</f>
        <v>76.5</v>
      </c>
      <c r="N22" s="14" t="str">
        <f>CONCATENATE("Equalizer ",C22," ",H22,"q"," ",J22)</f>
        <v>Equalizer 1600 2.236q -1.5</v>
      </c>
    </row>
    <row r="23" spans="1:20">
      <c r="A23" s="8">
        <f>A22+1</f>
        <v>21</v>
      </c>
      <c r="B23" s="8">
        <v>2000</v>
      </c>
      <c r="C23" s="8" t="str">
        <f>SUBSTITUTE(B23,",",".")</f>
        <v>2000</v>
      </c>
      <c r="D23" s="8">
        <f>AVERAGE($E$3:$E$33)</f>
        <v>76.661290322580641</v>
      </c>
      <c r="E23" s="15">
        <v>80</v>
      </c>
      <c r="F23" s="9">
        <f>E23-AVERAGE($E$3:$E$33)</f>
        <v>3.3387096774193594</v>
      </c>
      <c r="G23" s="10">
        <v>2.2360000000000002</v>
      </c>
      <c r="H23" s="9" t="str">
        <f>SUBSTITUTE(G23,",",".")</f>
        <v>2.236</v>
      </c>
      <c r="I23" s="16">
        <v>-4</v>
      </c>
      <c r="J23" t="str">
        <f>SUBSTITUTE(I23,",",".")</f>
        <v>-4</v>
      </c>
      <c r="K23" s="11">
        <f>AVERAGE($E$3:$E$33)+I23</f>
        <v>72.661290322580641</v>
      </c>
      <c r="L23" s="12">
        <f>AVERAGE($K$3:$K$33)</f>
        <v>74.870967741935502</v>
      </c>
      <c r="M23" s="13">
        <f>E23+I23</f>
        <v>76</v>
      </c>
      <c r="N23" s="14" t="str">
        <f>CONCATENATE("Equalizer ",C23," ",H23,"q"," ",J23)</f>
        <v>Equalizer 2000 2.236q -4</v>
      </c>
    </row>
    <row r="24" spans="1:20">
      <c r="A24" s="8">
        <f>A23+1</f>
        <v>22</v>
      </c>
      <c r="B24" s="8">
        <v>2500</v>
      </c>
      <c r="C24" s="8" t="str">
        <f>SUBSTITUTE(B24,",",".")</f>
        <v>2500</v>
      </c>
      <c r="D24" s="8">
        <f>AVERAGE($E$3:$E$33)</f>
        <v>76.661290322580641</v>
      </c>
      <c r="E24" s="15">
        <v>77.5</v>
      </c>
      <c r="F24" s="9">
        <f>E24-AVERAGE($E$3:$E$33)</f>
        <v>0.83870967741935942</v>
      </c>
      <c r="G24" s="10">
        <v>2.2360000000000002</v>
      </c>
      <c r="H24" s="9" t="str">
        <f>SUBSTITUTE(G24,",",".")</f>
        <v>2.236</v>
      </c>
      <c r="I24" s="16">
        <v>-2</v>
      </c>
      <c r="J24" t="str">
        <f>SUBSTITUTE(I24,",",".")</f>
        <v>-2</v>
      </c>
      <c r="K24" s="11">
        <f>AVERAGE($E$3:$E$33)+I24</f>
        <v>74.661290322580641</v>
      </c>
      <c r="L24" s="12">
        <f>AVERAGE($K$3:$K$33)</f>
        <v>74.870967741935502</v>
      </c>
      <c r="M24" s="13">
        <f>E24+I24</f>
        <v>75.5</v>
      </c>
      <c r="N24" s="14" t="str">
        <f>CONCATENATE("Equalizer ",C24," ",H24,"q"," ",J24)</f>
        <v>Equalizer 2500 2.236q -2</v>
      </c>
    </row>
    <row r="25" spans="1:20">
      <c r="A25" s="8">
        <f>A24+1</f>
        <v>23</v>
      </c>
      <c r="B25" s="8">
        <v>3150</v>
      </c>
      <c r="C25" s="8" t="str">
        <f>SUBSTITUTE(B25,",",".")</f>
        <v>3150</v>
      </c>
      <c r="D25" s="8">
        <f>AVERAGE($E$3:$E$33)</f>
        <v>76.661290322580641</v>
      </c>
      <c r="E25" s="15">
        <v>76</v>
      </c>
      <c r="F25" s="9">
        <f>E25-AVERAGE($E$3:$E$33)</f>
        <v>-0.66129032258064058</v>
      </c>
      <c r="G25" s="10">
        <v>2.2360000000000002</v>
      </c>
      <c r="H25" s="9" t="str">
        <f>SUBSTITUTE(G25,",",".")</f>
        <v>2.236</v>
      </c>
      <c r="I25" s="16">
        <v>-1</v>
      </c>
      <c r="J25" t="str">
        <f>SUBSTITUTE(I25,",",".")</f>
        <v>-1</v>
      </c>
      <c r="K25" s="11">
        <f>AVERAGE($E$3:$E$33)+I25</f>
        <v>75.661290322580641</v>
      </c>
      <c r="L25" s="12">
        <f>AVERAGE($K$3:$K$33)</f>
        <v>74.870967741935502</v>
      </c>
      <c r="M25" s="13">
        <f>E25+I25</f>
        <v>75</v>
      </c>
      <c r="N25" s="14" t="str">
        <f>CONCATENATE("Equalizer ",C25," ",H25,"q"," ",J25)</f>
        <v>Equalizer 3150 2.236q -1</v>
      </c>
    </row>
    <row r="26" spans="1:20">
      <c r="A26" s="8">
        <f>A25+1</f>
        <v>24</v>
      </c>
      <c r="B26" s="8">
        <v>4000</v>
      </c>
      <c r="C26" s="8" t="str">
        <f>SUBSTITUTE(B26,",",".")</f>
        <v>4000</v>
      </c>
      <c r="D26" s="8">
        <f>AVERAGE($E$3:$E$33)</f>
        <v>76.661290322580641</v>
      </c>
      <c r="E26" s="15">
        <v>76</v>
      </c>
      <c r="F26" s="9">
        <f>E26-AVERAGE($E$3:$E$33)</f>
        <v>-0.66129032258064058</v>
      </c>
      <c r="G26" s="10">
        <v>2.2360000000000002</v>
      </c>
      <c r="H26" s="9" t="str">
        <f>SUBSTITUTE(G26,",",".")</f>
        <v>2.236</v>
      </c>
      <c r="I26" s="16">
        <v>-1.5</v>
      </c>
      <c r="J26" t="str">
        <f>SUBSTITUTE(I26,",",".")</f>
        <v>-1.5</v>
      </c>
      <c r="K26" s="11">
        <f>AVERAGE($E$3:$E$33)+I26</f>
        <v>75.161290322580641</v>
      </c>
      <c r="L26" s="12">
        <f>AVERAGE($K$3:$K$33)</f>
        <v>74.870967741935502</v>
      </c>
      <c r="M26" s="13">
        <f>E26+I26</f>
        <v>74.5</v>
      </c>
      <c r="N26" s="14" t="str">
        <f>CONCATENATE("Equalizer ",C26," ",H26,"q"," ",J26)</f>
        <v>Equalizer 4000 2.236q -1.5</v>
      </c>
    </row>
    <row r="27" spans="1:20">
      <c r="A27" s="8">
        <f>A26+1</f>
        <v>25</v>
      </c>
      <c r="B27" s="8">
        <v>5000</v>
      </c>
      <c r="C27" s="8" t="str">
        <f>SUBSTITUTE(B27,",",".")</f>
        <v>5000</v>
      </c>
      <c r="D27" s="8">
        <f>AVERAGE($E$3:$E$33)</f>
        <v>76.661290322580641</v>
      </c>
      <c r="E27" s="15">
        <v>78.5</v>
      </c>
      <c r="F27" s="9">
        <f>E27-AVERAGE($E$3:$E$33)</f>
        <v>1.8387096774193594</v>
      </c>
      <c r="G27" s="10">
        <v>2.2360000000000002</v>
      </c>
      <c r="H27" s="9" t="str">
        <f>SUBSTITUTE(G27,",",".")</f>
        <v>2.236</v>
      </c>
      <c r="I27" s="16">
        <v>-4.5</v>
      </c>
      <c r="J27" t="str">
        <f>SUBSTITUTE(I27,",",".")</f>
        <v>-4.5</v>
      </c>
      <c r="K27" s="11">
        <f>AVERAGE($E$3:$E$33)+I27</f>
        <v>72.161290322580641</v>
      </c>
      <c r="L27" s="12">
        <f>AVERAGE($K$3:$K$33)</f>
        <v>74.870967741935502</v>
      </c>
      <c r="M27" s="13">
        <f>E27+I27</f>
        <v>74</v>
      </c>
      <c r="N27" s="14" t="str">
        <f>CONCATENATE("Equalizer ",C27," ",H27,"q"," ",J27)</f>
        <v>Equalizer 5000 2.236q -4.5</v>
      </c>
    </row>
    <row r="28" spans="1:20">
      <c r="A28" s="8">
        <f>A27+1</f>
        <v>26</v>
      </c>
      <c r="B28" s="8">
        <v>6300</v>
      </c>
      <c r="C28" s="8" t="str">
        <f>SUBSTITUTE(B28,",",".")</f>
        <v>6300</v>
      </c>
      <c r="D28" s="8">
        <f>AVERAGE($E$3:$E$33)</f>
        <v>76.661290322580641</v>
      </c>
      <c r="E28" s="15">
        <v>77</v>
      </c>
      <c r="F28" s="9">
        <f>E28-AVERAGE($E$3:$E$33)</f>
        <v>0.33870967741935942</v>
      </c>
      <c r="G28" s="10">
        <v>2.2360000000000002</v>
      </c>
      <c r="H28" s="9" t="str">
        <f>SUBSTITUTE(G28,",",".")</f>
        <v>2.236</v>
      </c>
      <c r="I28" s="16">
        <v>-3.5</v>
      </c>
      <c r="J28" t="str">
        <f>SUBSTITUTE(I28,",",".")</f>
        <v>-3.5</v>
      </c>
      <c r="K28" s="11">
        <f>AVERAGE($E$3:$E$33)+I28</f>
        <v>73.161290322580641</v>
      </c>
      <c r="L28" s="12">
        <f>AVERAGE($K$3:$K$33)</f>
        <v>74.870967741935502</v>
      </c>
      <c r="M28" s="13">
        <f>E28+I28</f>
        <v>73.5</v>
      </c>
      <c r="N28" s="14" t="str">
        <f>CONCATENATE("Equalizer ",C28," ",H28,"q"," ",J28)</f>
        <v>Equalizer 6300 2.236q -3.5</v>
      </c>
    </row>
    <row r="29" spans="1:20">
      <c r="A29" s="8">
        <f>A28+1</f>
        <v>27</v>
      </c>
      <c r="B29" s="8">
        <v>8000</v>
      </c>
      <c r="C29" s="8" t="str">
        <f>SUBSTITUTE(B29,",",".")</f>
        <v>8000</v>
      </c>
      <c r="D29" s="8">
        <f>AVERAGE($E$3:$E$33)</f>
        <v>76.661290322580641</v>
      </c>
      <c r="E29" s="15">
        <v>74.5</v>
      </c>
      <c r="F29" s="9">
        <f>E29-AVERAGE($E$3:$E$33)</f>
        <v>-2.1612903225806406</v>
      </c>
      <c r="G29" s="10">
        <v>2.2360000000000002</v>
      </c>
      <c r="H29" s="9" t="str">
        <f>SUBSTITUTE(G29,",",".")</f>
        <v>2.236</v>
      </c>
      <c r="I29" s="16">
        <v>-1.5</v>
      </c>
      <c r="J29" t="str">
        <f>SUBSTITUTE(I29,",",".")</f>
        <v>-1.5</v>
      </c>
      <c r="K29" s="11">
        <f>AVERAGE($E$3:$E$33)+I29</f>
        <v>75.161290322580641</v>
      </c>
      <c r="L29" s="12">
        <f>AVERAGE($K$3:$K$33)</f>
        <v>74.870967741935502</v>
      </c>
      <c r="M29" s="13">
        <f>E29+I29</f>
        <v>73</v>
      </c>
      <c r="N29" s="14" t="str">
        <f>CONCATENATE("Equalizer ",C29," ",H29,"q"," ",J29)</f>
        <v>Equalizer 8000 2.236q -1.5</v>
      </c>
    </row>
    <row r="30" spans="1:20">
      <c r="A30" s="8">
        <f>A29+1</f>
        <v>28</v>
      </c>
      <c r="B30" s="8">
        <v>10000</v>
      </c>
      <c r="C30" s="8" t="str">
        <f>SUBSTITUTE(B30,",",".")</f>
        <v>10000</v>
      </c>
      <c r="D30" s="8">
        <f>AVERAGE($E$3:$E$33)</f>
        <v>76.661290322580641</v>
      </c>
      <c r="E30" s="15">
        <v>75.5</v>
      </c>
      <c r="F30" s="9">
        <f>E30-AVERAGE($E$3:$E$33)</f>
        <v>-1.1612903225806406</v>
      </c>
      <c r="G30" s="10">
        <v>2.2360000000000002</v>
      </c>
      <c r="H30" s="9" t="str">
        <f>SUBSTITUTE(G30,",",".")</f>
        <v>2.236</v>
      </c>
      <c r="I30" s="16">
        <v>-3</v>
      </c>
      <c r="J30" t="str">
        <f>SUBSTITUTE(I30,",",".")</f>
        <v>-3</v>
      </c>
      <c r="K30" s="11">
        <f>AVERAGE($E$3:$E$33)+I30</f>
        <v>73.661290322580641</v>
      </c>
      <c r="L30" s="12">
        <f>AVERAGE($K$3:$K$33)</f>
        <v>74.870967741935502</v>
      </c>
      <c r="M30" s="13">
        <f>E30+I30</f>
        <v>72.5</v>
      </c>
      <c r="N30" s="14" t="str">
        <f>CONCATENATE("Equalizer ",C30," ",H30,"q"," ",J30)</f>
        <v>Equalizer 10000 2.236q -3</v>
      </c>
      <c r="T30" t="s">
        <v>5</v>
      </c>
    </row>
    <row r="31" spans="1:20">
      <c r="A31" s="8">
        <f>A30+1</f>
        <v>29</v>
      </c>
      <c r="B31" s="8">
        <v>12500</v>
      </c>
      <c r="C31" s="8" t="str">
        <f>SUBSTITUTE(B31,",",".")</f>
        <v>12500</v>
      </c>
      <c r="D31" s="8">
        <f>AVERAGE($E$3:$E$33)</f>
        <v>76.661290322580641</v>
      </c>
      <c r="E31" s="15">
        <v>77</v>
      </c>
      <c r="F31" s="9">
        <f>E31-AVERAGE($E$3:$E$33)</f>
        <v>0.33870967741935942</v>
      </c>
      <c r="G31" s="10">
        <v>2.2360000000000002</v>
      </c>
      <c r="H31" s="9" t="str">
        <f>SUBSTITUTE(G31,",",".")</f>
        <v>2.236</v>
      </c>
      <c r="I31" s="16">
        <v>-5</v>
      </c>
      <c r="J31" t="str">
        <f>SUBSTITUTE(I31,",",".")</f>
        <v>-5</v>
      </c>
      <c r="K31" s="11">
        <f>AVERAGE($E$3:$E$33)+I31</f>
        <v>71.661290322580641</v>
      </c>
      <c r="L31" s="12">
        <f>AVERAGE($K$3:$K$33)</f>
        <v>74.870967741935502</v>
      </c>
      <c r="M31" s="13">
        <f>E31+I31</f>
        <v>72</v>
      </c>
      <c r="N31" s="14" t="str">
        <f>CONCATENATE("Equalizer ",C31," ",H31,"q"," ",J31)</f>
        <v>Equalizer 12500 2.236q -5</v>
      </c>
    </row>
    <row r="32" spans="1:20">
      <c r="A32" s="8">
        <f>A31+1</f>
        <v>30</v>
      </c>
      <c r="B32" s="8">
        <v>16000</v>
      </c>
      <c r="C32" s="8" t="str">
        <f>SUBSTITUTE(B32,",",".")</f>
        <v>16000</v>
      </c>
      <c r="D32" s="8">
        <f>AVERAGE($E$3:$E$33)</f>
        <v>76.661290322580641</v>
      </c>
      <c r="E32" s="15">
        <v>74</v>
      </c>
      <c r="F32" s="9">
        <f>E32-AVERAGE($E$3:$E$33)</f>
        <v>-2.6612903225806406</v>
      </c>
      <c r="G32" s="10">
        <v>2.2360000000000002</v>
      </c>
      <c r="H32" s="9" t="str">
        <f>SUBSTITUTE(G32,",",".")</f>
        <v>2.236</v>
      </c>
      <c r="I32" s="16">
        <v>-3</v>
      </c>
      <c r="J32" t="str">
        <f>SUBSTITUTE(I32,",",".")</f>
        <v>-3</v>
      </c>
      <c r="K32" s="11">
        <f>AVERAGE($E$3:$E$33)+I32</f>
        <v>73.661290322580641</v>
      </c>
      <c r="L32" s="12">
        <f>AVERAGE($K$3:$K$33)</f>
        <v>74.870967741935502</v>
      </c>
      <c r="M32" s="13">
        <f>E32+I32</f>
        <v>71</v>
      </c>
      <c r="N32" s="14" t="str">
        <f>CONCATENATE("Equalizer ",C32," ",H32,"q"," ",J32)</f>
        <v>Equalizer 16000 2.236q -3</v>
      </c>
    </row>
    <row r="33" spans="1:15">
      <c r="A33" s="8">
        <f>A32+1</f>
        <v>31</v>
      </c>
      <c r="B33" s="8">
        <v>20000</v>
      </c>
      <c r="C33" s="8" t="str">
        <f>SUBSTITUTE(B33,",",".")</f>
        <v>20000</v>
      </c>
      <c r="D33" s="8">
        <f>AVERAGE($E$3:$E$33)</f>
        <v>76.661290322580641</v>
      </c>
      <c r="E33" s="15">
        <v>68</v>
      </c>
      <c r="F33" s="9">
        <f>E33-AVERAGE($E$3:$E$33)</f>
        <v>-8.6612903225806406</v>
      </c>
      <c r="G33" s="10">
        <v>2.2360000000000002</v>
      </c>
      <c r="H33" s="9" t="str">
        <f>SUBSTITUTE(G33,",",".")</f>
        <v>2.236</v>
      </c>
      <c r="I33" s="16">
        <v>-2.5</v>
      </c>
      <c r="J33" t="str">
        <f>SUBSTITUTE(I33,",",".")</f>
        <v>-2.5</v>
      </c>
      <c r="K33" s="11">
        <f>AVERAGE($E$3:$E$33)+I33</f>
        <v>74.161290322580641</v>
      </c>
      <c r="L33" s="12">
        <f>AVERAGE($K$3:$K$33)</f>
        <v>74.870967741935502</v>
      </c>
      <c r="M33" s="13">
        <f>E33+I33</f>
        <v>65.5</v>
      </c>
      <c r="N33" s="14" t="str">
        <f>CONCATENATE("Equalizer ",C33," ",H33,"q"," ",J33)</f>
        <v>Equalizer 20000 2.236q -2.5</v>
      </c>
    </row>
    <row r="34" spans="1:15">
      <c r="A34" s="8">
        <v>32</v>
      </c>
      <c r="B34" s="8">
        <v>22000</v>
      </c>
      <c r="C34" s="8" t="str">
        <f>SUBSTITUTE(B34,",",".")</f>
        <v>22000</v>
      </c>
      <c r="D34" s="8">
        <f>AVERAGE($E$3:$E$33)</f>
        <v>76.661290322580641</v>
      </c>
      <c r="E34" s="8">
        <v>0</v>
      </c>
      <c r="F34" s="9">
        <f>F2</f>
        <v>-10.661290322580641</v>
      </c>
      <c r="G34" s="10"/>
      <c r="H34" s="9" t="str">
        <f>SUBSTITUTE(G34,",",".")</f>
        <v/>
      </c>
      <c r="I34" s="11">
        <v>-6</v>
      </c>
      <c r="J34" t="str">
        <f>SUBSTITUTE(I34,",",".")</f>
        <v>-6</v>
      </c>
      <c r="K34" s="11">
        <f>K2</f>
        <v>76.661290322580641</v>
      </c>
      <c r="L34" s="12">
        <f>AVERAGE($K$3:$K$33)</f>
        <v>74.870967741935502</v>
      </c>
      <c r="M34" s="13">
        <f>E34+I34</f>
        <v>-6</v>
      </c>
      <c r="N34" s="14" t="s">
        <v>12</v>
      </c>
    </row>
    <row r="37" spans="1:15">
      <c r="A37" s="17" t="s">
        <v>6</v>
      </c>
      <c r="G37" s="20">
        <v>1.49</v>
      </c>
      <c r="N37" t="s">
        <v>8</v>
      </c>
    </row>
    <row r="38" spans="1:15">
      <c r="G38" s="22">
        <v>2.2360000000000002</v>
      </c>
      <c r="H38" s="23"/>
      <c r="I38" s="24"/>
      <c r="J38" s="1"/>
      <c r="K38" s="1"/>
      <c r="M38" s="24"/>
      <c r="N38" s="1" t="s">
        <v>7</v>
      </c>
      <c r="O38" s="1"/>
    </row>
    <row r="39" spans="1:15">
      <c r="B39" s="18" t="s">
        <v>5</v>
      </c>
      <c r="G39" s="20">
        <v>2.7949999999999999</v>
      </c>
      <c r="N39" t="s">
        <v>9</v>
      </c>
    </row>
    <row r="41" spans="1:15">
      <c r="B41" s="18" t="s">
        <v>10</v>
      </c>
    </row>
    <row r="42" spans="1:15">
      <c r="B42" s="18" t="s">
        <v>11</v>
      </c>
    </row>
  </sheetData>
  <sheetProtection sheet="1" objects="1" scenarios="1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Terzi d'ottava</vt:lpstr>
      <vt:lpstr>Correzione</vt:lpstr>
      <vt:lpstr>Foglio3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 Windows</dc:creator>
  <cp:lastModifiedBy>Utente Windows</cp:lastModifiedBy>
  <dcterms:created xsi:type="dcterms:W3CDTF">2020-03-22T21:47:37Z</dcterms:created>
  <dcterms:modified xsi:type="dcterms:W3CDTF">2020-03-24T17:23:27Z</dcterms:modified>
</cp:coreProperties>
</file>